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<sst xmlns="http://schemas.openxmlformats.org/spreadsheetml/2006/main" count="108" uniqueCount="73">
  <si>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</si>
  <si>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</si>
  <si>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</si>
  <si>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</si>
  <si>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</si>
  <si>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</si>
  <si>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</si>
  <si>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</si>
  <si>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</si>
  <si>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</si>
  <si>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</si>
  <si>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</si>
  <si>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</si>
  <si>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</si>
  <si>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</si>
  <si>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</si>
  <si>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</si>
  <si>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</si>
  <si>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</si>
  <si>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</si>
  <si>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</si>
  <si>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</si>
  <si>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</si>
  <si>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</si>
  <si>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</si>
  <si>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</si>
  <si>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</si>
  <si>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</si>
  <si>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</si>
  <si>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</si>
  <si>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</si>
  <si>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</si>
  <si>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</si>
  <si>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</si>
  <si>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</si>
  <si>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</si>
  <si>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</si>
  <si>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</si>
  <si>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</si>
  <si>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</si>
  <si>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</si>
  <si>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</si>
  <si>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</si>
  <si>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</si>
  <si>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</si>
  <si>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</si>
  <si>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</si>
  <si>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</si>
  <si>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</si>
  <si>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</si>
  <si>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</si>
  <si>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</si>
  <si>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</si>
  <si>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</si>
  <si>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</si>
  <si>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</si>
  <si>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</si>
  <si>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</si>
  <si>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</si>
  <si>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</si>
  <si>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</si>
  <si>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</si>
  <si>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</si>
  <si>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</si>
  <si>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</si>
  <si>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</si>
  <si>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</si>
  <si>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</si>
  <si>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</si>
  <si>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</si>
  <si>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</si>
  <si>
    <t>14.02.2023 г</t>
  </si>
  <si>
    <t xml:space="preserve">Кофейный напиток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</si>
</sst>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3">
      <selection activeCell="D19" sqref="D19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43.00390625" style="30" bestFit="1" customWidth="1"/>
    <col min="5" max="5" width="15.8515625" style="30" bestFit="1" customWidth="1"/>
    <col min="6" max="6" width="15.421875" style="30" customWidth="1"/>
    <col min="7" max="7" width="8.00390625" style="30" bestFit="1" customWidth="1"/>
    <col min="8" max="8" width="9.28125" style="30" bestFit="1" customWidth="1"/>
    <col min="9" max="9" width="18.28125" style="30" bestFit="1" customWidth="1"/>
    <col min="10" max="11" width="6.7109375" style="30" customWidth="1"/>
    <col min="12" max="12" width="8.00390625" style="30" bestFit="1" customWidth="1"/>
    <col min="13" max="13" width="9.28125" style="30" bestFit="1" customWidth="1"/>
    <col min="14" max="14" width="6.7109375" style="30" customWidth="1"/>
    <col min="15" max="15" width="9.140625" style="41" bestFit="1" customWidth="1"/>
  </cols>
  <sheetData>
    <row r="1" spans="2:15" ht="24">
      <c r="B1" s="87" t="s">
        <v>46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0" t="s">
        <v>71</v>
      </c>
    </row>
    <row r="3" spans="2:15" ht="31.5" customHeight="1">
      <c r="B3" s="74" t="s">
        <v>0</v>
      </c>
      <c r="C3" s="74" t="s">
        <v>27</v>
      </c>
      <c r="D3" s="74" t="s">
        <v>28</v>
      </c>
      <c r="E3" s="74" t="s">
        <v>24</v>
      </c>
      <c r="F3" s="65" t="s">
        <v>25</v>
      </c>
      <c r="G3" s="88"/>
      <c r="H3" s="80"/>
      <c r="I3" s="74" t="s">
        <v>42</v>
      </c>
      <c r="J3" s="65" t="s">
        <v>26</v>
      </c>
      <c r="K3" s="88"/>
      <c r="L3" s="80"/>
      <c r="M3" s="65" t="s">
        <v>43</v>
      </c>
      <c r="N3" s="80"/>
      <c r="O3" s="77" t="s">
        <v>57</v>
      </c>
    </row>
    <row r="4" spans="2:15" ht="15" customHeight="1">
      <c r="B4" s="75"/>
      <c r="C4" s="75"/>
      <c r="D4" s="75"/>
      <c r="E4" s="75"/>
      <c r="F4" s="81"/>
      <c r="G4" s="89"/>
      <c r="H4" s="82"/>
      <c r="I4" s="75"/>
      <c r="J4" s="81"/>
      <c r="K4" s="89"/>
      <c r="L4" s="82"/>
      <c r="M4" s="81"/>
      <c r="N4" s="82"/>
      <c r="O4" s="78"/>
    </row>
    <row r="5" spans="2:15" ht="15" customHeight="1">
      <c r="B5" s="75"/>
      <c r="C5" s="75"/>
      <c r="D5" s="75"/>
      <c r="E5" s="75"/>
      <c r="F5" s="81"/>
      <c r="G5" s="89"/>
      <c r="H5" s="82"/>
      <c r="I5" s="75"/>
      <c r="J5" s="81"/>
      <c r="K5" s="89"/>
      <c r="L5" s="82"/>
      <c r="M5" s="81"/>
      <c r="N5" s="82"/>
      <c r="O5" s="78"/>
    </row>
    <row r="6" spans="2:15" ht="15" customHeight="1">
      <c r="B6" s="75"/>
      <c r="C6" s="75"/>
      <c r="D6" s="75"/>
      <c r="E6" s="75"/>
      <c r="F6" s="81"/>
      <c r="G6" s="89"/>
      <c r="H6" s="82"/>
      <c r="I6" s="75"/>
      <c r="J6" s="81"/>
      <c r="K6" s="89"/>
      <c r="L6" s="82"/>
      <c r="M6" s="81"/>
      <c r="N6" s="82"/>
      <c r="O6" s="78"/>
    </row>
    <row r="7" spans="2:15" ht="15" customHeight="1" thickBot="1">
      <c r="B7" s="76"/>
      <c r="C7" s="76"/>
      <c r="D7" s="76"/>
      <c r="E7" s="76"/>
      <c r="F7" s="83"/>
      <c r="G7" s="90"/>
      <c r="H7" s="84"/>
      <c r="I7" s="76"/>
      <c r="J7" s="83"/>
      <c r="K7" s="90"/>
      <c r="L7" s="84"/>
      <c r="M7" s="83"/>
      <c r="N7" s="84"/>
      <c r="O7" s="79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6"/>
    </row>
    <row r="9" spans="1:15" s="11" customFormat="1" ht="21" customHeight="1" thickBot="1">
      <c r="A9" s="31"/>
      <c r="B9" s="13"/>
      <c r="C9" s="5" t="s">
        <v>10</v>
      </c>
      <c r="D9" s="49" t="s">
        <v>53</v>
      </c>
      <c r="E9" s="61">
        <v>98</v>
      </c>
      <c r="F9" s="27">
        <f>F10+F11+F12+F14+F15</f>
        <v>14.913</v>
      </c>
      <c r="G9" s="27">
        <f aca="true" t="shared" si="0" ref="G9:N9">G10+G11+G12+G14+G15</f>
        <v>12.16</v>
      </c>
      <c r="H9" s="27">
        <f t="shared" si="0"/>
        <v>13.798</v>
      </c>
      <c r="I9" s="27">
        <f>SUM(I10:I15)</f>
        <v>240.77999999999997</v>
      </c>
      <c r="J9" s="27">
        <f t="shared" si="0"/>
        <v>0.062299999999999994</v>
      </c>
      <c r="K9" s="27">
        <f t="shared" si="0"/>
        <v>0.295</v>
      </c>
      <c r="L9" s="27">
        <f t="shared" si="0"/>
        <v>0.3</v>
      </c>
      <c r="M9" s="27">
        <f t="shared" si="0"/>
        <v>102.3</v>
      </c>
      <c r="N9" s="27">
        <f t="shared" si="0"/>
        <v>0.997</v>
      </c>
      <c r="O9" s="47">
        <v>10</v>
      </c>
    </row>
    <row r="10" spans="2:15" ht="21" customHeight="1" thickBot="1">
      <c r="B10" s="1"/>
      <c r="C10" s="3"/>
      <c r="D10" s="50" t="s">
        <v>29</v>
      </c>
      <c r="E10" s="39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0" t="s">
        <v>40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0" t="s">
        <v>11</v>
      </c>
      <c r="E12" s="62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2:15" ht="21" customHeight="1" thickBot="1">
      <c r="B13" s="17"/>
      <c r="C13" s="18"/>
      <c r="D13" s="50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0"/>
      <c r="B14" s="23"/>
      <c r="C14" s="16"/>
      <c r="D14" s="50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4"/>
    </row>
    <row r="15" spans="1:15" s="4" customFormat="1" ht="21" customHeight="1" thickBot="1">
      <c r="A15" s="30"/>
      <c r="B15" s="23"/>
      <c r="C15" s="16"/>
      <c r="D15" s="50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48" customFormat="1" ht="21" customHeight="1" thickBot="1">
      <c r="A16" s="59"/>
      <c r="B16" s="13"/>
      <c r="C16" s="6"/>
      <c r="D16" s="51" t="s">
        <v>54</v>
      </c>
      <c r="E16" s="7">
        <v>50</v>
      </c>
      <c r="F16" s="21">
        <f>F17</f>
        <v>0.03</v>
      </c>
      <c r="G16" s="21">
        <f aca="true" t="shared" si="1" ref="G16:N16">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1" customHeight="1" thickBot="1">
      <c r="A17" s="30"/>
      <c r="B17" s="23"/>
      <c r="C17" s="16"/>
      <c r="D17" s="50" t="s">
        <v>55</v>
      </c>
      <c r="E17" s="8"/>
      <c r="F17" s="58">
        <v>0.03</v>
      </c>
      <c r="G17" s="58"/>
      <c r="H17" s="58">
        <v>0.56</v>
      </c>
      <c r="I17" s="58">
        <v>2.104</v>
      </c>
      <c r="J17" s="58"/>
      <c r="K17" s="58"/>
      <c r="L17" s="58"/>
      <c r="M17" s="58">
        <v>0.48</v>
      </c>
      <c r="N17" s="58">
        <v>0.008</v>
      </c>
      <c r="O17" s="24"/>
    </row>
    <row r="18" spans="1:15" s="4" customFormat="1" ht="21" customHeight="1" thickBot="1">
      <c r="A18" s="30"/>
      <c r="B18" s="13"/>
      <c r="C18" s="6"/>
      <c r="D18" s="52" t="s">
        <v>72</v>
      </c>
      <c r="E18" s="7">
        <v>200</v>
      </c>
      <c r="F18" s="21">
        <f>F21+F19+F20</f>
        <v>0</v>
      </c>
      <c r="G18" s="21">
        <f aca="true" t="shared" si="2" ref="G18:N18">G21+G19+G20</f>
        <v>0</v>
      </c>
      <c r="H18" s="21">
        <f t="shared" si="2"/>
        <v>14.97</v>
      </c>
      <c r="I18" s="21">
        <f t="shared" si="2"/>
        <v>57.1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0.3</v>
      </c>
      <c r="N18" s="21">
        <f t="shared" si="2"/>
        <v>0.045</v>
      </c>
      <c r="O18" s="42" t="s">
        <v>65</v>
      </c>
    </row>
    <row r="19" spans="2:15" ht="21" customHeight="1" thickBot="1">
      <c r="B19" s="17"/>
      <c r="C19" s="18"/>
      <c r="D19" s="53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3"/>
    </row>
    <row r="20" spans="2:15" ht="21" customHeight="1" thickBot="1">
      <c r="B20" s="17"/>
      <c r="C20" s="18"/>
      <c r="D20" s="53" t="s">
        <v>12</v>
      </c>
      <c r="E20" s="62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4"/>
    </row>
    <row r="21" spans="2:15" ht="2.25" customHeight="1" hidden="1" thickBot="1">
      <c r="B21" s="17"/>
      <c r="C21" s="18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1" customHeight="1" thickBot="1">
      <c r="A22" s="30"/>
      <c r="B22" s="13"/>
      <c r="C22" s="6"/>
      <c r="D22" s="52" t="s">
        <v>13</v>
      </c>
      <c r="E22" s="7">
        <v>37</v>
      </c>
      <c r="F22" s="21">
        <f>F23+F24</f>
        <v>2.359</v>
      </c>
      <c r="G22" s="21">
        <f aca="true" t="shared" si="3" ref="G22:N22">G23+G24</f>
        <v>6.36</v>
      </c>
      <c r="H22" s="21">
        <f t="shared" si="3"/>
        <v>15.01</v>
      </c>
      <c r="I22" s="21">
        <f t="shared" si="3"/>
        <v>128.23</v>
      </c>
      <c r="J22" s="21">
        <f t="shared" si="3"/>
        <v>0.0915</v>
      </c>
      <c r="K22" s="21">
        <f t="shared" si="3"/>
        <v>0.0174</v>
      </c>
      <c r="L22" s="21">
        <f t="shared" si="3"/>
        <v>0</v>
      </c>
      <c r="M22" s="21">
        <f t="shared" si="3"/>
        <v>6.84</v>
      </c>
      <c r="N22" s="21">
        <f t="shared" si="3"/>
        <v>0.608</v>
      </c>
      <c r="O22" s="42" t="s">
        <v>58</v>
      </c>
    </row>
    <row r="23" spans="2:15" ht="21" customHeight="1" thickBot="1">
      <c r="B23" s="17"/>
      <c r="C23" s="18"/>
      <c r="D23" s="53" t="s">
        <v>14</v>
      </c>
      <c r="E23" s="8"/>
      <c r="F23" s="24">
        <v>2.31</v>
      </c>
      <c r="G23" s="24">
        <v>0.9</v>
      </c>
      <c r="H23" s="24">
        <v>14.94</v>
      </c>
      <c r="I23" s="24">
        <v>78.6</v>
      </c>
      <c r="J23" s="24">
        <v>0.081</v>
      </c>
      <c r="K23" s="24">
        <v>0.009</v>
      </c>
      <c r="L23" s="24"/>
      <c r="M23" s="24">
        <v>6</v>
      </c>
      <c r="N23" s="24">
        <v>0.594</v>
      </c>
      <c r="O23" s="14"/>
    </row>
    <row r="24" spans="2:15" ht="21" customHeight="1" thickBot="1">
      <c r="B24" s="1"/>
      <c r="C24" s="3"/>
      <c r="D24" s="53" t="s">
        <v>11</v>
      </c>
      <c r="E24" s="8"/>
      <c r="F24" s="24">
        <v>0.049</v>
      </c>
      <c r="G24" s="24">
        <v>5.46</v>
      </c>
      <c r="H24" s="24">
        <v>0.07</v>
      </c>
      <c r="I24" s="24">
        <v>49.63</v>
      </c>
      <c r="J24" s="24">
        <v>0.0105</v>
      </c>
      <c r="K24" s="24">
        <v>0.0084</v>
      </c>
      <c r="L24" s="24"/>
      <c r="M24" s="24">
        <v>0.84</v>
      </c>
      <c r="N24" s="24">
        <v>0.014</v>
      </c>
      <c r="O24" s="14"/>
    </row>
    <row r="25" spans="1:15" s="4" customFormat="1" ht="21" customHeight="1" thickBot="1">
      <c r="A25" s="30"/>
      <c r="B25" s="13"/>
      <c r="C25" s="5" t="s">
        <v>15</v>
      </c>
      <c r="D25" s="54" t="s">
        <v>51</v>
      </c>
      <c r="E25" s="19">
        <v>110</v>
      </c>
      <c r="F25" s="27">
        <v>0.4</v>
      </c>
      <c r="G25" s="27">
        <v>0.3</v>
      </c>
      <c r="H25" s="27">
        <v>9.5</v>
      </c>
      <c r="I25" s="27">
        <v>42</v>
      </c>
      <c r="J25" s="27"/>
      <c r="K25" s="27"/>
      <c r="L25" s="27"/>
      <c r="M25" s="27"/>
      <c r="N25" s="27"/>
      <c r="O25" s="47" t="s">
        <v>62</v>
      </c>
    </row>
    <row r="26" spans="1:15" s="4" customFormat="1" ht="21" customHeight="1" thickBot="1">
      <c r="A26" s="30"/>
      <c r="B26" s="13"/>
      <c r="C26" s="5" t="s">
        <v>16</v>
      </c>
      <c r="D26" s="54" t="s">
        <v>68</v>
      </c>
      <c r="E26" s="19">
        <v>40</v>
      </c>
      <c r="F26" s="27">
        <f aca="true" t="shared" si="4" ref="F26:K26">SUM(F27:F31)</f>
        <v>0.848</v>
      </c>
      <c r="G26" s="27">
        <f t="shared" si="4"/>
        <v>9.556000000000001</v>
      </c>
      <c r="H26" s="27">
        <f t="shared" si="4"/>
        <v>5.015999999999999</v>
      </c>
      <c r="I26" s="27">
        <f t="shared" si="4"/>
        <v>108.36</v>
      </c>
      <c r="J26" s="27">
        <f t="shared" si="4"/>
        <v>0.015</v>
      </c>
      <c r="K26" s="27">
        <f t="shared" si="4"/>
        <v>0.022600000000000002</v>
      </c>
      <c r="L26" s="27">
        <f>L27+L28+L29</f>
        <v>0</v>
      </c>
      <c r="M26" s="27">
        <f>SUM(M27:M31)</f>
        <v>14.08</v>
      </c>
      <c r="N26" s="27">
        <f>SUM(N27:N31)</f>
        <v>0.447</v>
      </c>
      <c r="O26" s="47" t="s">
        <v>67</v>
      </c>
    </row>
    <row r="27" spans="2:15" ht="21" customHeight="1" thickBot="1">
      <c r="B27" s="17"/>
      <c r="C27" s="18"/>
      <c r="D27" s="53" t="s">
        <v>56</v>
      </c>
      <c r="E27" s="8"/>
      <c r="F27" s="24">
        <v>0.42</v>
      </c>
      <c r="G27" s="24">
        <v>0.028</v>
      </c>
      <c r="H27" s="24">
        <v>2.8</v>
      </c>
      <c r="I27" s="24">
        <v>11.76</v>
      </c>
      <c r="J27" s="24"/>
      <c r="K27" s="24">
        <v>0.0112</v>
      </c>
      <c r="L27" s="24"/>
      <c r="M27" s="24">
        <v>10.36</v>
      </c>
      <c r="N27" s="24">
        <v>0.392</v>
      </c>
      <c r="O27" s="14"/>
    </row>
    <row r="28" spans="2:15" ht="21" customHeight="1" thickBot="1">
      <c r="B28" s="17"/>
      <c r="C28" s="18"/>
      <c r="D28" s="53" t="s">
        <v>33</v>
      </c>
      <c r="E28" s="8"/>
      <c r="F28" s="24">
        <v>0.084</v>
      </c>
      <c r="G28" s="24">
        <v>0.6</v>
      </c>
      <c r="H28" s="24">
        <v>0.096</v>
      </c>
      <c r="I28" s="24">
        <v>6.18</v>
      </c>
      <c r="J28" s="24"/>
      <c r="K28" s="24">
        <v>0.003</v>
      </c>
      <c r="L28" s="24"/>
      <c r="M28" s="24">
        <v>2.58</v>
      </c>
      <c r="N28" s="24">
        <v>0.009</v>
      </c>
      <c r="O28" s="14"/>
    </row>
    <row r="29" spans="1:15" s="4" customFormat="1" ht="21" customHeight="1" thickBot="1">
      <c r="A29" s="30"/>
      <c r="B29" s="23"/>
      <c r="C29" s="16"/>
      <c r="D29" s="53" t="s">
        <v>20</v>
      </c>
      <c r="E29" s="8"/>
      <c r="F29" s="24">
        <v>0.309</v>
      </c>
      <c r="G29" s="24">
        <v>0.033</v>
      </c>
      <c r="H29" s="24">
        <v>2.07</v>
      </c>
      <c r="I29" s="24">
        <v>10.02</v>
      </c>
      <c r="J29" s="24">
        <v>0.0075</v>
      </c>
      <c r="K29" s="24">
        <v>0.0024</v>
      </c>
      <c r="L29" s="24"/>
      <c r="M29" s="24">
        <v>0.54</v>
      </c>
      <c r="N29" s="24">
        <v>0.036</v>
      </c>
      <c r="O29" s="14"/>
    </row>
    <row r="30" spans="1:15" s="4" customFormat="1" ht="21" customHeight="1" thickBot="1">
      <c r="A30" s="30"/>
      <c r="B30" s="23"/>
      <c r="C30" s="16"/>
      <c r="D30" s="53" t="s">
        <v>49</v>
      </c>
      <c r="E30" s="62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4"/>
    </row>
    <row r="31" spans="1:15" s="4" customFormat="1" ht="21" customHeight="1" thickBot="1">
      <c r="A31" s="30"/>
      <c r="B31" s="23"/>
      <c r="C31" s="16"/>
      <c r="D31" s="53" t="s">
        <v>50</v>
      </c>
      <c r="E31" s="8"/>
      <c r="F31" s="24"/>
      <c r="G31" s="24">
        <v>4.995</v>
      </c>
      <c r="H31" s="24"/>
      <c r="I31" s="24">
        <v>44.95</v>
      </c>
      <c r="J31" s="24"/>
      <c r="K31" s="24"/>
      <c r="L31" s="24"/>
      <c r="M31" s="24"/>
      <c r="N31" s="24"/>
      <c r="O31" s="14"/>
    </row>
    <row r="32" spans="2:15" ht="35.25" customHeight="1" thickBot="1">
      <c r="B32" s="13"/>
      <c r="C32" s="22"/>
      <c r="D32" s="52" t="s">
        <v>47</v>
      </c>
      <c r="E32" s="7">
        <v>250</v>
      </c>
      <c r="F32" s="21">
        <f>F33+F34+F35+F36+F37+F38+F40</f>
        <v>9.777999999999999</v>
      </c>
      <c r="G32" s="21">
        <f aca="true" t="shared" si="5" ref="G32:N32">G33+G34+G35+G36+G37+G38+G40</f>
        <v>11.267</v>
      </c>
      <c r="H32" s="21">
        <f t="shared" si="5"/>
        <v>12.816</v>
      </c>
      <c r="I32" s="21">
        <f>SUM(I33:I40)</f>
        <v>192.315</v>
      </c>
      <c r="J32" s="21">
        <f t="shared" si="5"/>
        <v>0.0882</v>
      </c>
      <c r="K32" s="21">
        <f t="shared" si="5"/>
        <v>0.16419999999999998</v>
      </c>
      <c r="L32" s="21">
        <f t="shared" si="5"/>
        <v>0.52</v>
      </c>
      <c r="M32" s="21">
        <f t="shared" si="5"/>
        <v>41.66</v>
      </c>
      <c r="N32" s="21">
        <f t="shared" si="5"/>
        <v>1.491</v>
      </c>
      <c r="O32" s="42" t="s">
        <v>60</v>
      </c>
    </row>
    <row r="33" spans="2:15" ht="21" customHeight="1" thickBot="1">
      <c r="B33" s="17"/>
      <c r="C33" s="18"/>
      <c r="D33" s="53" t="s">
        <v>37</v>
      </c>
      <c r="E33" s="60"/>
      <c r="F33" s="58">
        <v>4.368</v>
      </c>
      <c r="G33" s="58">
        <v>4.416</v>
      </c>
      <c r="H33" s="58">
        <v>0.168</v>
      </c>
      <c r="I33" s="58">
        <v>57.84</v>
      </c>
      <c r="J33" s="58">
        <v>0.019</v>
      </c>
      <c r="K33" s="58">
        <v>0.036</v>
      </c>
      <c r="L33" s="58">
        <v>0</v>
      </c>
      <c r="M33" s="58">
        <v>4.08</v>
      </c>
      <c r="N33" s="58">
        <v>0.384</v>
      </c>
      <c r="O33" s="14"/>
    </row>
    <row r="34" spans="2:15" ht="21" customHeight="1" thickBot="1">
      <c r="B34" s="17"/>
      <c r="C34" s="18"/>
      <c r="D34" s="53" t="s">
        <v>20</v>
      </c>
      <c r="E34" s="35"/>
      <c r="F34" s="24">
        <v>1.751</v>
      </c>
      <c r="G34" s="24">
        <v>0.187</v>
      </c>
      <c r="H34" s="24">
        <v>11.73</v>
      </c>
      <c r="I34" s="24">
        <v>56.78</v>
      </c>
      <c r="J34" s="24">
        <v>0.0425</v>
      </c>
      <c r="K34" s="24">
        <v>0.0136</v>
      </c>
      <c r="L34" s="24"/>
      <c r="M34" s="24">
        <v>3.06</v>
      </c>
      <c r="N34" s="24">
        <v>0.204</v>
      </c>
      <c r="O34" s="14"/>
    </row>
    <row r="35" spans="2:15" ht="21" customHeight="1" thickBot="1">
      <c r="B35" s="17"/>
      <c r="C35" s="18"/>
      <c r="D35" s="53" t="s">
        <v>11</v>
      </c>
      <c r="E35" s="62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4"/>
    </row>
    <row r="36" spans="2:15" ht="21" customHeight="1" thickBot="1">
      <c r="B36" s="17"/>
      <c r="C36" s="18"/>
      <c r="D36" s="53" t="s">
        <v>21</v>
      </c>
      <c r="E36" s="35"/>
      <c r="F36" s="24">
        <v>3.048</v>
      </c>
      <c r="G36" s="24">
        <v>2.76</v>
      </c>
      <c r="H36" s="24">
        <v>0.168</v>
      </c>
      <c r="I36" s="24">
        <v>37.68</v>
      </c>
      <c r="J36" s="24">
        <v>0.0168</v>
      </c>
      <c r="K36" s="24">
        <v>0.105</v>
      </c>
      <c r="L36" s="24"/>
      <c r="M36" s="24">
        <v>1.2</v>
      </c>
      <c r="N36" s="24">
        <v>0.6</v>
      </c>
      <c r="O36" s="14"/>
    </row>
    <row r="37" spans="2:15" ht="21" customHeight="1" thickBot="1">
      <c r="B37" s="17"/>
      <c r="C37" s="18"/>
      <c r="D37" s="53" t="s">
        <v>32</v>
      </c>
      <c r="E37" s="35"/>
      <c r="F37" s="24">
        <v>0.056</v>
      </c>
      <c r="G37" s="24"/>
      <c r="H37" s="24">
        <v>0.364</v>
      </c>
      <c r="I37" s="24">
        <v>1.64</v>
      </c>
      <c r="J37" s="24"/>
      <c r="K37" s="24">
        <v>0.0008</v>
      </c>
      <c r="L37" s="24">
        <v>0.36</v>
      </c>
      <c r="M37" s="24">
        <v>1.24</v>
      </c>
      <c r="N37" s="24">
        <v>0.032</v>
      </c>
      <c r="O37" s="14"/>
    </row>
    <row r="38" spans="2:15" ht="21" customHeight="1" thickBot="1">
      <c r="B38" s="17"/>
      <c r="C38" s="18"/>
      <c r="D38" s="53" t="s">
        <v>31</v>
      </c>
      <c r="E38" s="35"/>
      <c r="F38" s="24">
        <v>0.52</v>
      </c>
      <c r="G38" s="24">
        <v>0.004</v>
      </c>
      <c r="H38" s="24">
        <v>0.336</v>
      </c>
      <c r="I38" s="24">
        <v>1.36</v>
      </c>
      <c r="J38" s="24">
        <v>0.0024</v>
      </c>
      <c r="K38" s="24">
        <v>0.0028</v>
      </c>
      <c r="L38" s="24">
        <v>0.16</v>
      </c>
      <c r="M38" s="24">
        <v>2.04</v>
      </c>
      <c r="N38" s="24">
        <v>0.028</v>
      </c>
      <c r="O38" s="14"/>
    </row>
    <row r="39" spans="2:15" ht="21" customHeight="1" thickBot="1">
      <c r="B39" s="17"/>
      <c r="C39" s="18"/>
      <c r="D39" s="53" t="s">
        <v>52</v>
      </c>
      <c r="E39" s="39"/>
      <c r="F39" s="24">
        <v>0.038</v>
      </c>
      <c r="G39" s="24">
        <v>0.042</v>
      </c>
      <c r="H39" s="24">
        <v>0.24</v>
      </c>
      <c r="I39" s="24">
        <v>1.565</v>
      </c>
      <c r="J39" s="24"/>
      <c r="K39" s="24"/>
      <c r="L39" s="24"/>
      <c r="M39" s="24"/>
      <c r="N39" s="24"/>
      <c r="O39" s="14"/>
    </row>
    <row r="40" spans="2:15" ht="21" customHeight="1" thickBot="1">
      <c r="B40" s="17"/>
      <c r="C40" s="18"/>
      <c r="D40" s="53" t="s">
        <v>44</v>
      </c>
      <c r="E40" s="35" t="s">
        <v>45</v>
      </c>
      <c r="F40" s="24"/>
      <c r="G40" s="24"/>
      <c r="H40" s="24"/>
      <c r="I40" s="24"/>
      <c r="J40" s="24"/>
      <c r="K40" s="24"/>
      <c r="L40" s="24"/>
      <c r="M40" s="24">
        <v>29.44</v>
      </c>
      <c r="N40" s="24">
        <v>0.233</v>
      </c>
      <c r="O40" s="14"/>
    </row>
    <row r="41" spans="2:15" ht="31.5" customHeight="1" thickBot="1">
      <c r="B41" s="13"/>
      <c r="C41" s="22"/>
      <c r="D41" s="52" t="s">
        <v>48</v>
      </c>
      <c r="E41" s="7">
        <v>158</v>
      </c>
      <c r="F41" s="21">
        <f>F42+F43+F44+F45+F46+F47</f>
        <v>22.861</v>
      </c>
      <c r="G41" s="21">
        <f aca="true" t="shared" si="6" ref="G41:N41">G42+G43+G44+G45+G46+G47</f>
        <v>25.29</v>
      </c>
      <c r="H41" s="21">
        <f t="shared" si="6"/>
        <v>13.536000000000001</v>
      </c>
      <c r="I41" s="21">
        <f t="shared" si="6"/>
        <v>373.91</v>
      </c>
      <c r="J41" s="21">
        <f t="shared" si="6"/>
        <v>0.12510000000000002</v>
      </c>
      <c r="K41" s="21">
        <f t="shared" si="6"/>
        <v>0.4032</v>
      </c>
      <c r="L41" s="21">
        <f t="shared" si="6"/>
        <v>0.6</v>
      </c>
      <c r="M41" s="21">
        <f t="shared" si="6"/>
        <v>120.83999999999999</v>
      </c>
      <c r="N41" s="21">
        <f t="shared" si="6"/>
        <v>2.9560000000000004</v>
      </c>
      <c r="O41" s="42" t="s">
        <v>66</v>
      </c>
    </row>
    <row r="42" spans="1:15" s="4" customFormat="1" ht="21" customHeight="1" thickBot="1">
      <c r="A42" s="30"/>
      <c r="B42" s="23"/>
      <c r="C42" s="16"/>
      <c r="D42" s="53" t="s">
        <v>21</v>
      </c>
      <c r="E42" s="35"/>
      <c r="F42" s="24">
        <v>6.096</v>
      </c>
      <c r="G42" s="24">
        <v>5.52</v>
      </c>
      <c r="H42" s="24">
        <v>0.336</v>
      </c>
      <c r="I42" s="24">
        <v>75.36</v>
      </c>
      <c r="J42" s="24">
        <v>0.0336</v>
      </c>
      <c r="K42" s="24">
        <v>0.2112</v>
      </c>
      <c r="L42" s="24"/>
      <c r="M42" s="24">
        <v>26.4</v>
      </c>
      <c r="N42" s="24">
        <v>1.2</v>
      </c>
      <c r="O42" s="14"/>
    </row>
    <row r="43" spans="2:15" ht="21" customHeight="1" thickBot="1">
      <c r="B43" s="17"/>
      <c r="C43" s="18"/>
      <c r="D43" s="53" t="s">
        <v>17</v>
      </c>
      <c r="E43" s="63"/>
      <c r="F43" s="24">
        <v>1.12</v>
      </c>
      <c r="G43" s="24">
        <v>1</v>
      </c>
      <c r="H43" s="24">
        <v>1.88</v>
      </c>
      <c r="I43" s="24">
        <v>20.8</v>
      </c>
      <c r="J43" s="24">
        <v>0.016</v>
      </c>
      <c r="K43" s="24">
        <v>0.06</v>
      </c>
      <c r="L43" s="24">
        <v>0.6</v>
      </c>
      <c r="M43" s="24">
        <v>49.6</v>
      </c>
      <c r="N43" s="24">
        <v>0.08</v>
      </c>
      <c r="O43" s="14"/>
    </row>
    <row r="44" spans="2:15" ht="21" customHeight="1" thickBot="1">
      <c r="B44" s="17"/>
      <c r="C44" s="18"/>
      <c r="D44" s="53" t="s">
        <v>11</v>
      </c>
      <c r="E44" s="62"/>
      <c r="F44" s="24">
        <v>0.035</v>
      </c>
      <c r="G44" s="24">
        <v>3.9</v>
      </c>
      <c r="H44" s="24">
        <v>0.05</v>
      </c>
      <c r="I44" s="24">
        <v>35.45</v>
      </c>
      <c r="J44" s="24">
        <v>0.0075</v>
      </c>
      <c r="K44" s="24">
        <v>0.006</v>
      </c>
      <c r="L44" s="24"/>
      <c r="M44" s="24">
        <v>0.6</v>
      </c>
      <c r="N44" s="24">
        <v>0.01</v>
      </c>
      <c r="O44" s="14"/>
    </row>
    <row r="45" spans="2:15" ht="21" customHeight="1" thickBot="1">
      <c r="B45" s="17"/>
      <c r="C45" s="18"/>
      <c r="D45" s="53" t="s">
        <v>37</v>
      </c>
      <c r="E45" s="35"/>
      <c r="F45" s="24">
        <v>14.56</v>
      </c>
      <c r="G45" s="24">
        <v>14.72</v>
      </c>
      <c r="H45" s="24">
        <v>0.56</v>
      </c>
      <c r="I45" s="24">
        <v>192.8</v>
      </c>
      <c r="J45" s="24">
        <v>0.056</v>
      </c>
      <c r="K45" s="24">
        <v>0.12</v>
      </c>
      <c r="L45" s="24"/>
      <c r="M45" s="24">
        <v>13.6</v>
      </c>
      <c r="N45" s="24">
        <v>1.28</v>
      </c>
      <c r="O45" s="14"/>
    </row>
    <row r="46" spans="2:15" ht="21" customHeight="1" thickBot="1">
      <c r="B46" s="1"/>
      <c r="C46" s="3"/>
      <c r="D46" s="53" t="s">
        <v>36</v>
      </c>
      <c r="E46" s="35"/>
      <c r="F46" s="24">
        <v>1.05</v>
      </c>
      <c r="G46" s="24">
        <v>0.15</v>
      </c>
      <c r="H46" s="24">
        <v>10.71</v>
      </c>
      <c r="I46" s="24">
        <v>49.5</v>
      </c>
      <c r="J46" s="24">
        <v>0.012</v>
      </c>
      <c r="K46" s="24">
        <v>0.006</v>
      </c>
      <c r="L46" s="24"/>
      <c r="M46" s="24">
        <v>1.2</v>
      </c>
      <c r="N46" s="24">
        <v>0.153</v>
      </c>
      <c r="O46" s="14"/>
    </row>
    <row r="47" spans="2:15" ht="21" customHeight="1" thickBot="1">
      <c r="B47" s="1"/>
      <c r="C47" s="3"/>
      <c r="D47" s="53" t="s">
        <v>44</v>
      </c>
      <c r="E47" s="36"/>
      <c r="F47" s="24"/>
      <c r="G47" s="24"/>
      <c r="H47" s="24"/>
      <c r="I47" s="24"/>
      <c r="J47" s="24"/>
      <c r="K47" s="24"/>
      <c r="L47" s="24"/>
      <c r="M47" s="24">
        <v>29.44</v>
      </c>
      <c r="N47" s="24">
        <v>0.233</v>
      </c>
      <c r="O47" s="14"/>
    </row>
    <row r="48" spans="2:15" ht="21" customHeight="1" thickBot="1">
      <c r="B48" s="13"/>
      <c r="C48" s="22"/>
      <c r="D48" s="52" t="s">
        <v>38</v>
      </c>
      <c r="E48" s="7">
        <v>200</v>
      </c>
      <c r="F48" s="21">
        <f>F49+F50</f>
        <v>0.045</v>
      </c>
      <c r="G48" s="21">
        <f aca="true" t="shared" si="7" ref="G48:N48">G49+G50</f>
        <v>0.005</v>
      </c>
      <c r="H48" s="21">
        <f t="shared" si="7"/>
        <v>15.120000000000001</v>
      </c>
      <c r="I48" s="21">
        <f t="shared" si="7"/>
        <v>58.5</v>
      </c>
      <c r="J48" s="21">
        <f t="shared" si="7"/>
        <v>0</v>
      </c>
      <c r="K48" s="21">
        <f t="shared" si="7"/>
        <v>1.5</v>
      </c>
      <c r="L48" s="21">
        <f t="shared" si="7"/>
        <v>2.5</v>
      </c>
      <c r="M48" s="21">
        <f t="shared" si="7"/>
        <v>0.3</v>
      </c>
      <c r="N48" s="21">
        <f t="shared" si="7"/>
        <v>0.045</v>
      </c>
      <c r="O48" s="42" t="s">
        <v>64</v>
      </c>
    </row>
    <row r="49" spans="2:15" ht="21" customHeight="1" thickBot="1">
      <c r="B49" s="17"/>
      <c r="C49" s="18"/>
      <c r="D49" s="53" t="s">
        <v>39</v>
      </c>
      <c r="E49" s="8"/>
      <c r="F49" s="24">
        <v>0.045</v>
      </c>
      <c r="G49" s="24">
        <v>0.005</v>
      </c>
      <c r="H49" s="24">
        <v>0.15</v>
      </c>
      <c r="I49" s="24">
        <v>1.65</v>
      </c>
      <c r="J49" s="24"/>
      <c r="K49" s="24">
        <v>1.5</v>
      </c>
      <c r="L49" s="24">
        <v>2.5</v>
      </c>
      <c r="M49" s="24"/>
      <c r="N49" s="24"/>
      <c r="O49" s="14"/>
    </row>
    <row r="50" spans="1:15" s="4" customFormat="1" ht="21" customHeight="1" thickBot="1">
      <c r="A50" s="30"/>
      <c r="B50" s="23"/>
      <c r="C50" s="16"/>
      <c r="D50" s="53" t="s">
        <v>12</v>
      </c>
      <c r="E50" s="35"/>
      <c r="F50" s="25"/>
      <c r="G50" s="25"/>
      <c r="H50" s="24">
        <v>14.97</v>
      </c>
      <c r="I50" s="24">
        <v>56.85</v>
      </c>
      <c r="J50" s="24"/>
      <c r="K50" s="24"/>
      <c r="L50" s="24"/>
      <c r="M50" s="24">
        <v>0.3</v>
      </c>
      <c r="N50" s="24">
        <v>0.045</v>
      </c>
      <c r="O50" s="14"/>
    </row>
    <row r="51" spans="2:15" ht="21" customHeight="1" thickBot="1">
      <c r="B51" s="13"/>
      <c r="C51" s="22"/>
      <c r="D51" s="52" t="s">
        <v>18</v>
      </c>
      <c r="E51" s="7">
        <v>40</v>
      </c>
      <c r="F51" s="21">
        <v>2.64</v>
      </c>
      <c r="G51" s="21">
        <v>0.48</v>
      </c>
      <c r="H51" s="21">
        <v>13.68</v>
      </c>
      <c r="I51" s="21">
        <v>72.4</v>
      </c>
      <c r="J51" s="21">
        <v>0.072</v>
      </c>
      <c r="K51" s="21">
        <v>0.032</v>
      </c>
      <c r="L51" s="21"/>
      <c r="M51" s="21">
        <v>14</v>
      </c>
      <c r="N51" s="21">
        <v>1.56</v>
      </c>
      <c r="O51" s="42" t="s">
        <v>59</v>
      </c>
    </row>
    <row r="52" spans="1:15" s="4" customFormat="1" ht="24" customHeight="1" thickBot="1">
      <c r="A52" s="30"/>
      <c r="B52" s="13"/>
      <c r="C52" s="5" t="s">
        <v>19</v>
      </c>
      <c r="D52" s="52" t="s">
        <v>69</v>
      </c>
      <c r="E52" s="7">
        <v>38</v>
      </c>
      <c r="F52" s="21">
        <v>0.39</v>
      </c>
      <c r="G52" s="21">
        <v>0.864</v>
      </c>
      <c r="H52" s="21">
        <v>4.308</v>
      </c>
      <c r="I52" s="21">
        <v>26.22</v>
      </c>
      <c r="J52" s="21"/>
      <c r="K52" s="21"/>
      <c r="L52" s="21"/>
      <c r="M52" s="21"/>
      <c r="N52" s="21"/>
      <c r="O52" s="42" t="s">
        <v>70</v>
      </c>
    </row>
    <row r="53" spans="1:15" s="4" customFormat="1" ht="24" customHeight="1" thickBot="1">
      <c r="A53" s="30"/>
      <c r="B53" s="13"/>
      <c r="C53" s="5"/>
      <c r="D53" s="52" t="s">
        <v>30</v>
      </c>
      <c r="E53" s="7">
        <v>200</v>
      </c>
      <c r="F53" s="21">
        <f>F54+F55</f>
        <v>0</v>
      </c>
      <c r="G53" s="21">
        <f aca="true" t="shared" si="8" ref="G53:N53">G54+G55</f>
        <v>0</v>
      </c>
      <c r="H53" s="21">
        <f t="shared" si="8"/>
        <v>14.97</v>
      </c>
      <c r="I53" s="21">
        <f>SUM(I54:I56)</f>
        <v>56.85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0.3</v>
      </c>
      <c r="N53" s="21">
        <f t="shared" si="8"/>
        <v>0.045</v>
      </c>
      <c r="O53" s="42" t="s">
        <v>61</v>
      </c>
    </row>
    <row r="54" spans="1:15" s="4" customFormat="1" ht="24" customHeight="1" thickBot="1">
      <c r="A54" s="30"/>
      <c r="B54" s="23"/>
      <c r="C54" s="15"/>
      <c r="D54" s="56" t="s">
        <v>35</v>
      </c>
      <c r="E54" s="37"/>
      <c r="F54" s="28"/>
      <c r="G54" s="28"/>
      <c r="H54" s="28"/>
      <c r="I54" s="28"/>
      <c r="J54" s="28"/>
      <c r="K54" s="28"/>
      <c r="L54" s="28"/>
      <c r="M54" s="28"/>
      <c r="N54" s="28"/>
      <c r="O54" s="45"/>
    </row>
    <row r="55" spans="2:15" ht="24" customHeight="1" thickBot="1">
      <c r="B55" s="23"/>
      <c r="C55" s="38"/>
      <c r="D55" s="56" t="s">
        <v>12</v>
      </c>
      <c r="E55" s="62"/>
      <c r="F55" s="24"/>
      <c r="G55" s="24"/>
      <c r="H55" s="24">
        <v>14.97</v>
      </c>
      <c r="I55" s="24">
        <v>56.85</v>
      </c>
      <c r="J55" s="24"/>
      <c r="K55" s="24"/>
      <c r="L55" s="24"/>
      <c r="M55" s="24">
        <v>0.3</v>
      </c>
      <c r="N55" s="24">
        <v>0.045</v>
      </c>
      <c r="O55" s="45"/>
    </row>
    <row r="56" spans="2:15" ht="0.75" customHeight="1" hidden="1" thickBot="1">
      <c r="B56" s="23"/>
      <c r="C56" s="38"/>
      <c r="D56" s="55"/>
      <c r="E56" s="40"/>
      <c r="F56" s="24"/>
      <c r="G56" s="24"/>
      <c r="H56" s="24"/>
      <c r="I56" s="24"/>
      <c r="J56" s="24"/>
      <c r="K56" s="24"/>
      <c r="L56" s="24"/>
      <c r="M56" s="24"/>
      <c r="N56" s="24"/>
      <c r="O56" s="45"/>
    </row>
    <row r="57" spans="2:15" ht="24" customHeight="1" thickBot="1">
      <c r="B57" s="9"/>
      <c r="C57" s="2"/>
      <c r="D57" s="2" t="s">
        <v>22</v>
      </c>
      <c r="E57" s="35"/>
      <c r="F57" s="25">
        <f>F53+F52+F51+F48+F41+F32+F26++F25+F22+F18+F9</f>
        <v>54.233999999999995</v>
      </c>
      <c r="G57" s="25">
        <f>G53+G52+G51+G48+G41+G32+G26++G25+G22+G18+G9</f>
        <v>66.282</v>
      </c>
      <c r="H57" s="25">
        <f>H53+H52+H51+H48+H41+H32+H26++H25+H22+H18+H9</f>
        <v>132.72400000000002</v>
      </c>
      <c r="I57" s="25">
        <f>I53+I52+I51+I48+I41+I32+I26++I25+I22+I18+I9</f>
        <v>1356.6649999999997</v>
      </c>
      <c r="J57" s="25">
        <f>J55+J52+J51+J48+J41+J32+J26+E55+J25+J22+J18+J9</f>
        <v>0.45410000000000006</v>
      </c>
      <c r="K57" s="25">
        <f>K53+K52+K51+K48+K41+K32+K26++K25+K22+K18+K9</f>
        <v>2.4344</v>
      </c>
      <c r="L57" s="25">
        <f>L53+L52+L51+L48+L41+L32+L26++L25+L22+L18+L9</f>
        <v>3.92</v>
      </c>
      <c r="M57" s="25">
        <f>M53+M52+M51+M48+M41+M32+M26++M25+M22+M18+M9</f>
        <v>300.62</v>
      </c>
      <c r="N57" s="25">
        <f>N53+N52+N51+N48+N41+N32+N26++N25+N22+N18+N9</f>
        <v>8.193999999999999</v>
      </c>
      <c r="O57" s="43"/>
    </row>
    <row r="58" spans="2:15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4"/>
    </row>
    <row r="59" spans="2:15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4"/>
    </row>
    <row r="60" spans="2:15" ht="15.7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4"/>
    </row>
    <row r="61" spans="2:15" ht="31.5" customHeight="1">
      <c r="B61" s="74" t="s">
        <v>0</v>
      </c>
      <c r="C61" s="74" t="s">
        <v>27</v>
      </c>
      <c r="D61" s="74" t="s">
        <v>28</v>
      </c>
      <c r="E61" s="74" t="s">
        <v>24</v>
      </c>
      <c r="F61" s="65" t="s">
        <v>1</v>
      </c>
      <c r="G61" s="66"/>
      <c r="H61" s="67"/>
      <c r="I61" s="74" t="s">
        <v>42</v>
      </c>
      <c r="J61" s="65" t="s">
        <v>26</v>
      </c>
      <c r="K61" s="66"/>
      <c r="L61" s="67"/>
      <c r="M61" s="65" t="s">
        <v>43</v>
      </c>
      <c r="N61" s="67"/>
      <c r="O61" s="77" t="s">
        <v>57</v>
      </c>
    </row>
    <row r="62" spans="2:15" ht="15" customHeight="1">
      <c r="B62" s="85"/>
      <c r="C62" s="85"/>
      <c r="D62" s="85"/>
      <c r="E62" s="75"/>
      <c r="F62" s="68"/>
      <c r="G62" s="69"/>
      <c r="H62" s="70"/>
      <c r="I62" s="75"/>
      <c r="J62" s="68"/>
      <c r="K62" s="69"/>
      <c r="L62" s="70"/>
      <c r="M62" s="68"/>
      <c r="N62" s="70"/>
      <c r="O62" s="78"/>
    </row>
    <row r="63" spans="2:15" ht="15" customHeight="1">
      <c r="B63" s="85"/>
      <c r="C63" s="85"/>
      <c r="D63" s="85"/>
      <c r="E63" s="75"/>
      <c r="F63" s="68"/>
      <c r="G63" s="69"/>
      <c r="H63" s="70"/>
      <c r="I63" s="75"/>
      <c r="J63" s="68"/>
      <c r="K63" s="69"/>
      <c r="L63" s="70"/>
      <c r="M63" s="68"/>
      <c r="N63" s="70"/>
      <c r="O63" s="78"/>
    </row>
    <row r="64" spans="2:15" ht="15" customHeight="1">
      <c r="B64" s="85"/>
      <c r="C64" s="85"/>
      <c r="D64" s="85"/>
      <c r="E64" s="75"/>
      <c r="F64" s="68"/>
      <c r="G64" s="69"/>
      <c r="H64" s="70"/>
      <c r="I64" s="75"/>
      <c r="J64" s="68"/>
      <c r="K64" s="69"/>
      <c r="L64" s="70"/>
      <c r="M64" s="68"/>
      <c r="N64" s="70"/>
      <c r="O64" s="78"/>
    </row>
    <row r="65" spans="2:15" ht="21.75" customHeight="1" thickBot="1">
      <c r="B65" s="86"/>
      <c r="C65" s="86"/>
      <c r="D65" s="86"/>
      <c r="E65" s="76"/>
      <c r="F65" s="71"/>
      <c r="G65" s="72"/>
      <c r="H65" s="73"/>
      <c r="I65" s="76"/>
      <c r="J65" s="71"/>
      <c r="K65" s="72"/>
      <c r="L65" s="73"/>
      <c r="M65" s="71"/>
      <c r="N65" s="73"/>
      <c r="O65" s="79"/>
    </row>
    <row r="66" spans="2:15" ht="15.75" thickBot="1">
      <c r="B66" s="34"/>
      <c r="C66" s="35"/>
      <c r="D66" s="35"/>
      <c r="E66" s="35"/>
      <c r="F66" s="35" t="s">
        <v>2</v>
      </c>
      <c r="G66" s="35" t="s">
        <v>3</v>
      </c>
      <c r="H66" s="35" t="s">
        <v>4</v>
      </c>
      <c r="I66" s="35"/>
      <c r="J66" s="35" t="s">
        <v>5</v>
      </c>
      <c r="K66" s="35" t="s">
        <v>6</v>
      </c>
      <c r="L66" s="35" t="s">
        <v>7</v>
      </c>
      <c r="M66" s="35" t="s">
        <v>8</v>
      </c>
      <c r="N66" s="35" t="s">
        <v>9</v>
      </c>
      <c r="O66" s="46"/>
    </row>
    <row r="67" spans="2:15" ht="26.25" customHeight="1" thickBot="1">
      <c r="B67" s="13"/>
      <c r="C67" s="5" t="s">
        <v>23</v>
      </c>
      <c r="D67" s="54" t="s">
        <v>34</v>
      </c>
      <c r="E67" s="19">
        <v>50</v>
      </c>
      <c r="F67" s="21">
        <f aca="true" t="shared" si="9" ref="F67:N67">SUM(F68:F71)</f>
        <v>7.832</v>
      </c>
      <c r="G67" s="21">
        <f t="shared" si="9"/>
        <v>8.349</v>
      </c>
      <c r="H67" s="21">
        <f t="shared" si="9"/>
        <v>4.73</v>
      </c>
      <c r="I67" s="21">
        <f t="shared" si="9"/>
        <v>96.326</v>
      </c>
      <c r="J67" s="21">
        <f t="shared" si="9"/>
        <v>0.06300000000000001</v>
      </c>
      <c r="K67" s="21">
        <f t="shared" si="9"/>
        <v>0.27940000000000004</v>
      </c>
      <c r="L67" s="21">
        <f t="shared" si="9"/>
        <v>0.75</v>
      </c>
      <c r="M67" s="21">
        <f t="shared" si="9"/>
        <v>89.18</v>
      </c>
      <c r="N67" s="21">
        <f t="shared" si="9"/>
        <v>1.34</v>
      </c>
      <c r="O67" s="42" t="s">
        <v>63</v>
      </c>
    </row>
    <row r="68" spans="2:15" ht="26.25" customHeight="1" thickBot="1">
      <c r="B68" s="1"/>
      <c r="C68" s="3"/>
      <c r="D68" s="57" t="s">
        <v>21</v>
      </c>
      <c r="E68" s="12"/>
      <c r="F68" s="29">
        <v>6.1</v>
      </c>
      <c r="G68" s="29">
        <v>5.5</v>
      </c>
      <c r="H68" s="29">
        <v>0.33</v>
      </c>
      <c r="I68" s="29">
        <v>70.7</v>
      </c>
      <c r="J68" s="29">
        <v>0.033</v>
      </c>
      <c r="K68" s="29">
        <v>0.2</v>
      </c>
      <c r="L68" s="29"/>
      <c r="M68" s="29">
        <v>26.4</v>
      </c>
      <c r="N68" s="29">
        <v>1.2</v>
      </c>
      <c r="O68" s="14"/>
    </row>
    <row r="69" spans="2:15" ht="26.25" customHeight="1" thickBot="1">
      <c r="B69" s="1"/>
      <c r="C69" s="3"/>
      <c r="D69" s="57" t="s">
        <v>17</v>
      </c>
      <c r="E69" s="12"/>
      <c r="F69" s="26">
        <v>1.4</v>
      </c>
      <c r="G69" s="26">
        <v>1.25</v>
      </c>
      <c r="H69" s="26">
        <v>2.35</v>
      </c>
      <c r="I69" s="26">
        <v>5.34</v>
      </c>
      <c r="J69" s="26">
        <v>0.02</v>
      </c>
      <c r="K69" s="26">
        <v>0.075</v>
      </c>
      <c r="L69" s="26">
        <v>0.75</v>
      </c>
      <c r="M69" s="26">
        <v>62</v>
      </c>
      <c r="N69" s="26">
        <v>0.1</v>
      </c>
      <c r="O69" s="14"/>
    </row>
    <row r="70" spans="2:15" ht="26.25" customHeight="1" thickBot="1">
      <c r="B70" s="1"/>
      <c r="C70" s="3"/>
      <c r="D70" s="53" t="s">
        <v>11</v>
      </c>
      <c r="E70" s="64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4"/>
    </row>
    <row r="71" spans="2:15" ht="26.25" customHeight="1" thickBot="1">
      <c r="B71" s="1"/>
      <c r="C71" s="3"/>
      <c r="D71" s="53" t="s">
        <v>20</v>
      </c>
      <c r="E71" s="12"/>
      <c r="F71" s="26">
        <v>0.318</v>
      </c>
      <c r="G71" s="26">
        <v>0.039</v>
      </c>
      <c r="H71" s="26">
        <v>2.03</v>
      </c>
      <c r="I71" s="26">
        <v>6.106</v>
      </c>
      <c r="J71" s="26">
        <v>0.007</v>
      </c>
      <c r="K71" s="26">
        <v>0.002</v>
      </c>
      <c r="L71" s="26"/>
      <c r="M71" s="26">
        <v>0.54</v>
      </c>
      <c r="N71" s="26">
        <v>0.036</v>
      </c>
      <c r="O71" s="14"/>
    </row>
    <row r="72" spans="2:15" ht="26.25" customHeight="1" thickBot="1">
      <c r="B72" s="13"/>
      <c r="C72" s="22"/>
      <c r="D72" s="52" t="s">
        <v>18</v>
      </c>
      <c r="E72" s="7">
        <v>10</v>
      </c>
      <c r="F72" s="21">
        <v>1.32</v>
      </c>
      <c r="G72" s="21">
        <v>0.24</v>
      </c>
      <c r="H72" s="21">
        <v>6.84</v>
      </c>
      <c r="I72" s="21">
        <v>18.1</v>
      </c>
      <c r="J72" s="21">
        <v>0.036</v>
      </c>
      <c r="K72" s="21">
        <v>0.016</v>
      </c>
      <c r="L72" s="21"/>
      <c r="M72" s="21">
        <v>7</v>
      </c>
      <c r="N72" s="21">
        <v>0.78</v>
      </c>
      <c r="O72" s="42" t="s">
        <v>59</v>
      </c>
    </row>
    <row r="73" spans="2:15" ht="26.25" customHeight="1" hidden="1" thickBot="1">
      <c r="B73" s="13"/>
      <c r="C73" s="6"/>
      <c r="D73" s="20"/>
      <c r="E73" s="32"/>
      <c r="F73" s="21"/>
      <c r="G73" s="21"/>
      <c r="H73" s="21"/>
      <c r="I73" s="21"/>
      <c r="J73" s="21"/>
      <c r="K73" s="21"/>
      <c r="L73" s="21"/>
      <c r="M73" s="21"/>
      <c r="N73" s="21"/>
      <c r="O73" s="42"/>
    </row>
    <row r="74" spans="2:15" ht="26.25" customHeight="1" thickBot="1">
      <c r="B74" s="9"/>
      <c r="C74" s="10"/>
      <c r="D74" s="2" t="s">
        <v>22</v>
      </c>
      <c r="E74" s="35"/>
      <c r="F74" s="25">
        <f aca="true" t="shared" si="10" ref="F74:N74">F67+F72</f>
        <v>9.152</v>
      </c>
      <c r="G74" s="25">
        <f t="shared" si="10"/>
        <v>8.589</v>
      </c>
      <c r="H74" s="25">
        <f t="shared" si="10"/>
        <v>11.57</v>
      </c>
      <c r="I74" s="25">
        <f t="shared" si="10"/>
        <v>114.42599999999999</v>
      </c>
      <c r="J74" s="25">
        <f t="shared" si="10"/>
        <v>0.099</v>
      </c>
      <c r="K74" s="25">
        <f t="shared" si="10"/>
        <v>0.29540000000000005</v>
      </c>
      <c r="L74" s="25">
        <f t="shared" si="10"/>
        <v>0.75</v>
      </c>
      <c r="M74" s="25">
        <f t="shared" si="10"/>
        <v>96.18</v>
      </c>
      <c r="N74" s="25">
        <f t="shared" si="10"/>
        <v>2.12</v>
      </c>
      <c r="O74" s="43"/>
    </row>
  </sheetData>
  <sheetProtection/>
  <mergeCells count="19"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F61:H65"/>
    <mergeCell ref="I61:I65"/>
    <mergeCell ref="J61:L65"/>
    <mergeCell ref="M61:N65"/>
    <mergeCell ref="O61:O65"/>
    <mergeCell ref="M3:N7"/>
    <mergeCell ref="O3:O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2023-02-13T11:09:19Z</cp:lastPrinted>
  <dcterms:created xsi:type="dcterms:W3CDTF">2019-11-19T11:04:26Z</dcterms:created>
  <dcterms:modified xsi:type="dcterms:W3CDTF">2023-02-13T11:11:37Z</dcterms:modified>
  <cp:category/>
  <cp:version/>
  <cp:contentType/>
  <cp:contentStatus/>
</cp:coreProperties>
</file>