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0 день" sheetId="1" r:id="rId1"/>
  </sheets>
  <definedNames>
    <definedName name="_xlnm.Print_Area" localSheetId="0">'20 день'!$A$1:$O$85</definedName>
  </definedNames>
  <calcPr fullCalcOnLoad="1" refMode="R1C1"/>
</workbook>
</file>

<file path=xl/sharedStrings.xml><?xml version="1.0" encoding="utf-8"?>
<sst xmlns="http://schemas.openxmlformats.org/spreadsheetml/2006/main" count="115" uniqueCount="79">
  <si>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</si>
  <si>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</si>
  <si>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</si>
  <si>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</si>
  <si>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</si>
  <si>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</si>
  <si>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</si>
  <si>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</si>
  <si>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</si>
  <si>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</si>
  <si>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</si>
  <si>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</si>
  <si>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</si>
  <si>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</si>
  <si>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</si>
  <si>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</si>
  <si>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</si>
  <si>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</si>
  <si>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</si>
  <si>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</si>
  <si>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</si>
  <si>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</si>
  <si>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</si>
  <si>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</si>
  <si>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</si>
  <si>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</si>
  <si>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</si>
  <si>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</si>
  <si>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</si>
  <si>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</si>
  <si>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</si>
  <si>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</si>
  <si>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</si>
  <si>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</si>
  <si>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</si>
  <si>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</si>
  <si>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</si>
  <si>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</si>
  <si>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</si>
  <si>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Пшено</t>
  </si>
  <si>
    <t>Сухофрукты</t>
  </si>
  <si>
    <t>Куры</t>
  </si>
  <si>
    <t xml:space="preserve">Хлеб пшеничный </t>
  </si>
  <si>
    <t>Гречневая крупа</t>
  </si>
  <si>
    <t>Энергетическая ценность (ккал)</t>
  </si>
  <si>
    <t>Минеральные вещества, мг</t>
  </si>
  <si>
    <t>Соль</t>
  </si>
  <si>
    <t>Говядина</t>
  </si>
  <si>
    <t>20 день.</t>
  </si>
  <si>
    <t>Кукуруза</t>
  </si>
  <si>
    <t>Масло шоколадное</t>
  </si>
  <si>
    <t>Сливочное масло</t>
  </si>
  <si>
    <t>Морская капуста</t>
  </si>
  <si>
    <t>Булочка домашняя</t>
  </si>
  <si>
    <t>Кофейный напиток с молоком</t>
  </si>
  <si>
    <t>Булка с шоколадным маслом</t>
  </si>
  <si>
    <t>Лавровый лист</t>
  </si>
  <si>
    <t>Кофе</t>
  </si>
  <si>
    <t>Компот из сухоруктов</t>
  </si>
  <si>
    <t>№ техн.  карты</t>
  </si>
  <si>
    <t>44</t>
  </si>
  <si>
    <t>41</t>
  </si>
  <si>
    <t>16</t>
  </si>
  <si>
    <t>18</t>
  </si>
  <si>
    <t>37</t>
  </si>
  <si>
    <t>14</t>
  </si>
  <si>
    <t>25</t>
  </si>
  <si>
    <t>105</t>
  </si>
  <si>
    <t>70</t>
  </si>
  <si>
    <t>Соус томатный</t>
  </si>
  <si>
    <t>63</t>
  </si>
  <si>
    <t>Кулеш молочный пшеный</t>
  </si>
  <si>
    <t>116</t>
  </si>
  <si>
    <t>Рулет с макаронами</t>
  </si>
  <si>
    <t>Салат из отварной моркови с кукурузой</t>
  </si>
  <si>
    <t>130</t>
  </si>
  <si>
    <t>Каша гречневая с молоком</t>
  </si>
  <si>
    <t>Суп с морской капустой</t>
  </si>
  <si>
    <t>31.03.2023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</si>
</sst>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34" borderId="11" xfId="0" applyFont="1" applyFill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80" zoomScaleSheetLayoutView="80" zoomScalePageLayoutView="0" workbookViewId="0" topLeftCell="A1">
      <selection activeCell="E23" sqref="E23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2812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9.57421875" style="0" customWidth="1"/>
    <col min="15" max="15" width="9.140625" style="47" bestFit="1" customWidth="1"/>
  </cols>
  <sheetData>
    <row r="1" spans="1:15" ht="24">
      <c r="A1" s="32"/>
      <c r="B1" s="83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" thickBot="1">
      <c r="A2" s="32"/>
      <c r="B2" s="32"/>
      <c r="C2" s="32" t="s">
        <v>78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9"/>
    </row>
    <row r="3" spans="1:15" ht="31.5" customHeight="1">
      <c r="A3" s="32"/>
      <c r="B3" s="60" t="s">
        <v>0</v>
      </c>
      <c r="C3" s="60" t="s">
        <v>30</v>
      </c>
      <c r="D3" s="60" t="s">
        <v>31</v>
      </c>
      <c r="E3" s="60" t="s">
        <v>27</v>
      </c>
      <c r="F3" s="63" t="s">
        <v>28</v>
      </c>
      <c r="G3" s="64"/>
      <c r="H3" s="65"/>
      <c r="I3" s="60" t="s">
        <v>44</v>
      </c>
      <c r="J3" s="63" t="s">
        <v>29</v>
      </c>
      <c r="K3" s="64"/>
      <c r="L3" s="65"/>
      <c r="M3" s="63" t="s">
        <v>45</v>
      </c>
      <c r="N3" s="65"/>
      <c r="O3" s="80" t="s">
        <v>59</v>
      </c>
    </row>
    <row r="4" spans="1:15" ht="15" customHeight="1">
      <c r="A4" s="32"/>
      <c r="B4" s="61"/>
      <c r="C4" s="61"/>
      <c r="D4" s="61"/>
      <c r="E4" s="61"/>
      <c r="F4" s="66"/>
      <c r="G4" s="67"/>
      <c r="H4" s="68"/>
      <c r="I4" s="61"/>
      <c r="J4" s="66"/>
      <c r="K4" s="67"/>
      <c r="L4" s="68"/>
      <c r="M4" s="66"/>
      <c r="N4" s="68"/>
      <c r="O4" s="81"/>
    </row>
    <row r="5" spans="1:15" ht="15" customHeight="1">
      <c r="A5" s="32"/>
      <c r="B5" s="61"/>
      <c r="C5" s="61"/>
      <c r="D5" s="61"/>
      <c r="E5" s="61"/>
      <c r="F5" s="66"/>
      <c r="G5" s="67"/>
      <c r="H5" s="68"/>
      <c r="I5" s="61"/>
      <c r="J5" s="66"/>
      <c r="K5" s="67"/>
      <c r="L5" s="68"/>
      <c r="M5" s="66"/>
      <c r="N5" s="68"/>
      <c r="O5" s="81"/>
    </row>
    <row r="6" spans="1:15" ht="15" customHeight="1">
      <c r="A6" s="32"/>
      <c r="B6" s="61"/>
      <c r="C6" s="61"/>
      <c r="D6" s="61"/>
      <c r="E6" s="61"/>
      <c r="F6" s="66"/>
      <c r="G6" s="67"/>
      <c r="H6" s="68"/>
      <c r="I6" s="61"/>
      <c r="J6" s="66"/>
      <c r="K6" s="67"/>
      <c r="L6" s="68"/>
      <c r="M6" s="66"/>
      <c r="N6" s="68"/>
      <c r="O6" s="81"/>
    </row>
    <row r="7" spans="1:15" ht="15" customHeight="1" thickBot="1">
      <c r="A7" s="32"/>
      <c r="B7" s="62"/>
      <c r="C7" s="62"/>
      <c r="D7" s="62"/>
      <c r="E7" s="62"/>
      <c r="F7" s="69"/>
      <c r="G7" s="70"/>
      <c r="H7" s="71"/>
      <c r="I7" s="62"/>
      <c r="J7" s="69"/>
      <c r="K7" s="70"/>
      <c r="L7" s="71"/>
      <c r="M7" s="69"/>
      <c r="N7" s="71"/>
      <c r="O7" s="82"/>
    </row>
    <row r="8" spans="1:15" ht="15.75" thickBot="1">
      <c r="A8" s="32"/>
      <c r="B8" s="35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5"/>
    </row>
    <row r="9" spans="1:15" s="11" customFormat="1" ht="23.25" customHeight="1" thickBot="1">
      <c r="A9" s="33"/>
      <c r="B9" s="14"/>
      <c r="C9" s="5" t="s">
        <v>10</v>
      </c>
      <c r="D9" s="51" t="s">
        <v>71</v>
      </c>
      <c r="E9" s="19">
        <v>200</v>
      </c>
      <c r="F9" s="30">
        <f>F10+F11+F12+F13</f>
        <v>6.575</v>
      </c>
      <c r="G9" s="30">
        <f aca="true" t="shared" si="0" ref="G9:N9">G10+G11+G12+G13</f>
        <v>8.885</v>
      </c>
      <c r="H9" s="30">
        <f t="shared" si="0"/>
        <v>32.765</v>
      </c>
      <c r="I9" s="30">
        <f t="shared" si="0"/>
        <v>235.75000000000003</v>
      </c>
      <c r="J9" s="30">
        <f t="shared" si="0"/>
        <v>0.1295</v>
      </c>
      <c r="K9" s="30">
        <f t="shared" si="0"/>
        <v>0.21100000000000002</v>
      </c>
      <c r="L9" s="30">
        <f t="shared" si="0"/>
        <v>1.95</v>
      </c>
      <c r="M9" s="30">
        <f t="shared" si="0"/>
        <v>168.74999999999997</v>
      </c>
      <c r="N9" s="30">
        <f t="shared" si="0"/>
        <v>0.9750000000000001</v>
      </c>
      <c r="O9" s="46" t="s">
        <v>63</v>
      </c>
    </row>
    <row r="10" spans="1:15" ht="24" customHeight="1" thickBot="1">
      <c r="A10" s="32"/>
      <c r="B10" s="1"/>
      <c r="C10" s="3"/>
      <c r="D10" s="49" t="s">
        <v>19</v>
      </c>
      <c r="E10" s="12"/>
      <c r="F10" s="29">
        <v>3.64</v>
      </c>
      <c r="G10" s="29">
        <v>4.16</v>
      </c>
      <c r="H10" s="29">
        <v>6.11</v>
      </c>
      <c r="I10" s="29">
        <v>75.4</v>
      </c>
      <c r="J10" s="29">
        <v>0.052</v>
      </c>
      <c r="K10" s="29">
        <v>0.195</v>
      </c>
      <c r="L10" s="29">
        <v>1.95</v>
      </c>
      <c r="M10" s="29">
        <v>161.2</v>
      </c>
      <c r="N10" s="29">
        <v>0.26</v>
      </c>
      <c r="O10" s="15"/>
    </row>
    <row r="11" spans="1:15" ht="24" customHeight="1" thickBot="1">
      <c r="A11" s="32"/>
      <c r="B11" s="17"/>
      <c r="C11" s="18"/>
      <c r="D11" s="49" t="s">
        <v>39</v>
      </c>
      <c r="E11" s="55"/>
      <c r="F11" s="24">
        <v>2.9</v>
      </c>
      <c r="G11" s="24">
        <v>0.825</v>
      </c>
      <c r="H11" s="24">
        <v>16.625</v>
      </c>
      <c r="I11" s="24">
        <v>87</v>
      </c>
      <c r="J11" s="24">
        <v>0.07</v>
      </c>
      <c r="K11" s="24">
        <v>0.01</v>
      </c>
      <c r="L11" s="24"/>
      <c r="M11" s="24">
        <v>6.75</v>
      </c>
      <c r="N11" s="24">
        <v>0.675</v>
      </c>
      <c r="O11" s="15"/>
    </row>
    <row r="12" spans="1:15" ht="24" customHeight="1" thickBot="1">
      <c r="A12" s="32"/>
      <c r="B12" s="17"/>
      <c r="C12" s="18"/>
      <c r="D12" s="49" t="s">
        <v>12</v>
      </c>
      <c r="E12" s="57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5"/>
    </row>
    <row r="13" spans="1:15" s="4" customFormat="1" ht="24" customHeight="1" thickBot="1">
      <c r="A13" s="32"/>
      <c r="B13" s="23"/>
      <c r="C13" s="16"/>
      <c r="D13" s="49" t="s">
        <v>13</v>
      </c>
      <c r="E13" s="8"/>
      <c r="F13" s="24"/>
      <c r="G13" s="24"/>
      <c r="H13" s="24">
        <v>9.98</v>
      </c>
      <c r="I13" s="24">
        <v>37.9</v>
      </c>
      <c r="J13" s="24"/>
      <c r="K13" s="24"/>
      <c r="L13" s="24"/>
      <c r="M13" s="24">
        <v>0.2</v>
      </c>
      <c r="N13" s="24">
        <v>0.03</v>
      </c>
      <c r="O13" s="15"/>
    </row>
    <row r="14" spans="1:15" ht="24" customHeight="1" thickBot="1">
      <c r="A14" s="32"/>
      <c r="B14" s="14"/>
      <c r="C14" s="22"/>
      <c r="D14" s="52" t="s">
        <v>32</v>
      </c>
      <c r="E14" s="7">
        <v>200</v>
      </c>
      <c r="F14" s="21">
        <f aca="true" t="shared" si="1" ref="F14:N14">F15+F16</f>
        <v>0.2</v>
      </c>
      <c r="G14" s="21">
        <f t="shared" si="1"/>
        <v>0.051</v>
      </c>
      <c r="H14" s="21">
        <f t="shared" si="1"/>
        <v>15.01</v>
      </c>
      <c r="I14" s="21">
        <f t="shared" si="1"/>
        <v>58.259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0.3</v>
      </c>
      <c r="N14" s="21">
        <f t="shared" si="1"/>
        <v>0.045</v>
      </c>
      <c r="O14" s="40" t="s">
        <v>62</v>
      </c>
    </row>
    <row r="15" spans="1:15" ht="24" customHeight="1" thickBot="1">
      <c r="A15" s="32"/>
      <c r="B15" s="17"/>
      <c r="C15" s="18"/>
      <c r="D15" s="49" t="s">
        <v>38</v>
      </c>
      <c r="E15" s="55"/>
      <c r="F15" s="24">
        <v>0.2</v>
      </c>
      <c r="G15" s="24">
        <v>0.051</v>
      </c>
      <c r="H15" s="24">
        <v>0.04</v>
      </c>
      <c r="I15" s="24">
        <v>1.409</v>
      </c>
      <c r="J15" s="24"/>
      <c r="K15" s="24"/>
      <c r="L15" s="24"/>
      <c r="M15" s="24"/>
      <c r="N15" s="24"/>
      <c r="O15" s="15"/>
    </row>
    <row r="16" spans="1:15" ht="22.5" customHeight="1" thickBot="1">
      <c r="A16" s="32"/>
      <c r="B16" s="17"/>
      <c r="C16" s="18"/>
      <c r="D16" s="49" t="s">
        <v>13</v>
      </c>
      <c r="E16" s="55"/>
      <c r="F16" s="25"/>
      <c r="G16" s="25"/>
      <c r="H16" s="24">
        <v>14.97</v>
      </c>
      <c r="I16" s="24">
        <v>56.85</v>
      </c>
      <c r="J16" s="24"/>
      <c r="K16" s="24"/>
      <c r="L16" s="24"/>
      <c r="M16" s="24">
        <v>0.3</v>
      </c>
      <c r="N16" s="24">
        <v>0.045</v>
      </c>
      <c r="O16" s="15"/>
    </row>
    <row r="17" spans="1:15" ht="0.75" customHeight="1" hidden="1" thickBot="1">
      <c r="A17" s="32"/>
      <c r="B17" s="17"/>
      <c r="C17" s="18"/>
      <c r="D17" s="49"/>
      <c r="E17" s="8"/>
      <c r="F17" s="24"/>
      <c r="G17" s="24"/>
      <c r="H17" s="24"/>
      <c r="I17" s="24"/>
      <c r="J17" s="24"/>
      <c r="K17" s="24"/>
      <c r="L17" s="24"/>
      <c r="M17" s="24"/>
      <c r="N17" s="24"/>
      <c r="O17" s="15"/>
    </row>
    <row r="18" spans="1:15" s="4" customFormat="1" ht="36.75" customHeight="1" thickBot="1">
      <c r="A18" s="32"/>
      <c r="B18" s="14"/>
      <c r="C18" s="6"/>
      <c r="D18" s="52" t="s">
        <v>55</v>
      </c>
      <c r="E18" s="7">
        <v>37</v>
      </c>
      <c r="F18" s="21">
        <f>F19+F20</f>
        <v>2.415</v>
      </c>
      <c r="G18" s="21">
        <f aca="true" t="shared" si="2" ref="G18:N18">G19+G20</f>
        <v>5.24</v>
      </c>
      <c r="H18" s="21">
        <f t="shared" si="2"/>
        <v>16.27</v>
      </c>
      <c r="I18" s="21">
        <f>SUM(I19:I20)</f>
        <v>123.39999999999999</v>
      </c>
      <c r="J18" s="21">
        <f t="shared" si="2"/>
        <v>0.13</v>
      </c>
      <c r="K18" s="21">
        <f t="shared" si="2"/>
        <v>0.46900000000000003</v>
      </c>
      <c r="L18" s="21">
        <f t="shared" si="2"/>
        <v>0</v>
      </c>
      <c r="M18" s="21">
        <f t="shared" si="2"/>
        <v>6.168</v>
      </c>
      <c r="N18" s="21">
        <f t="shared" si="2"/>
        <v>0.6639999999999999</v>
      </c>
      <c r="O18" s="40" t="s">
        <v>60</v>
      </c>
    </row>
    <row r="19" spans="1:15" ht="24" customHeight="1" thickBot="1">
      <c r="A19" s="32"/>
      <c r="B19" s="17"/>
      <c r="C19" s="18"/>
      <c r="D19" s="49" t="s">
        <v>42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0.081</v>
      </c>
      <c r="K19" s="24">
        <v>0.009</v>
      </c>
      <c r="L19" s="24"/>
      <c r="M19" s="24">
        <v>6</v>
      </c>
      <c r="N19" s="24">
        <v>0.594</v>
      </c>
      <c r="O19" s="15"/>
    </row>
    <row r="20" spans="1:15" ht="24" customHeight="1" thickBot="1">
      <c r="A20" s="32"/>
      <c r="B20" s="1"/>
      <c r="C20" s="3"/>
      <c r="D20" s="49" t="s">
        <v>50</v>
      </c>
      <c r="E20" s="8"/>
      <c r="F20" s="24">
        <v>0.105</v>
      </c>
      <c r="G20" s="24">
        <v>4.34</v>
      </c>
      <c r="H20" s="24">
        <v>1.33</v>
      </c>
      <c r="I20" s="24">
        <v>44.8</v>
      </c>
      <c r="J20" s="24">
        <v>0.049</v>
      </c>
      <c r="K20" s="24">
        <v>0.46</v>
      </c>
      <c r="L20" s="24"/>
      <c r="M20" s="24">
        <v>0.168</v>
      </c>
      <c r="N20" s="24">
        <v>0.07</v>
      </c>
      <c r="O20" s="15"/>
    </row>
    <row r="21" spans="1:15" s="4" customFormat="1" ht="24" customHeight="1" thickBot="1">
      <c r="A21" s="32"/>
      <c r="B21" s="14"/>
      <c r="C21" s="5" t="s">
        <v>15</v>
      </c>
      <c r="D21" s="51" t="s">
        <v>16</v>
      </c>
      <c r="E21" s="19">
        <v>179</v>
      </c>
      <c r="F21" s="30">
        <v>0.5</v>
      </c>
      <c r="G21" s="30"/>
      <c r="H21" s="30">
        <v>9.1</v>
      </c>
      <c r="I21" s="30">
        <v>38</v>
      </c>
      <c r="J21" s="30">
        <v>0.01</v>
      </c>
      <c r="K21" s="30">
        <v>0.03</v>
      </c>
      <c r="L21" s="30">
        <v>10</v>
      </c>
      <c r="M21" s="30">
        <v>20</v>
      </c>
      <c r="N21" s="30">
        <v>0.3</v>
      </c>
      <c r="O21" s="46" t="s">
        <v>67</v>
      </c>
    </row>
    <row r="22" spans="1:15" s="4" customFormat="1" ht="38.25" customHeight="1" thickBot="1">
      <c r="A22" s="32"/>
      <c r="B22" s="14"/>
      <c r="C22" s="5" t="s">
        <v>17</v>
      </c>
      <c r="D22" s="51" t="s">
        <v>74</v>
      </c>
      <c r="E22" s="19">
        <v>44</v>
      </c>
      <c r="F22" s="30">
        <f>F23+F24+F25</f>
        <v>0.57</v>
      </c>
      <c r="G22" s="30">
        <f aca="true" t="shared" si="3" ref="G22:N22">G23+G24+G25</f>
        <v>5.055</v>
      </c>
      <c r="H22" s="30">
        <f t="shared" si="3"/>
        <v>3.4720000000000004</v>
      </c>
      <c r="I22" s="30">
        <f>SUM(I23:I25)</f>
        <v>59.89</v>
      </c>
      <c r="J22" s="30">
        <f t="shared" si="3"/>
        <v>0.0198</v>
      </c>
      <c r="K22" s="30">
        <f t="shared" si="3"/>
        <v>0.022</v>
      </c>
      <c r="L22" s="30">
        <f t="shared" si="3"/>
        <v>1.28</v>
      </c>
      <c r="M22" s="30">
        <f t="shared" si="3"/>
        <v>16.32</v>
      </c>
      <c r="N22" s="30">
        <f t="shared" si="3"/>
        <v>0.224</v>
      </c>
      <c r="O22" s="46" t="s">
        <v>75</v>
      </c>
    </row>
    <row r="23" spans="1:15" ht="24" customHeight="1" thickBot="1">
      <c r="A23" s="32"/>
      <c r="B23" s="17"/>
      <c r="C23" s="18"/>
      <c r="D23" s="49" t="s">
        <v>33</v>
      </c>
      <c r="E23" s="8"/>
      <c r="F23" s="24">
        <v>0.416</v>
      </c>
      <c r="G23" s="24">
        <v>0.032</v>
      </c>
      <c r="H23" s="24">
        <v>2.688</v>
      </c>
      <c r="I23" s="24">
        <v>10.88</v>
      </c>
      <c r="J23" s="24">
        <v>0.0198</v>
      </c>
      <c r="K23" s="24">
        <v>0.022</v>
      </c>
      <c r="L23" s="24">
        <v>1.28</v>
      </c>
      <c r="M23" s="24">
        <v>16.32</v>
      </c>
      <c r="N23" s="24">
        <v>0.224</v>
      </c>
      <c r="O23" s="15"/>
    </row>
    <row r="24" spans="1:15" ht="24" customHeight="1" thickBot="1">
      <c r="A24" s="32"/>
      <c r="B24" s="17"/>
      <c r="C24" s="18"/>
      <c r="D24" s="49" t="s">
        <v>49</v>
      </c>
      <c r="E24" s="8"/>
      <c r="F24" s="24">
        <v>0.154</v>
      </c>
      <c r="G24" s="24">
        <v>0.028</v>
      </c>
      <c r="H24" s="24">
        <v>0.784</v>
      </c>
      <c r="I24" s="24">
        <v>4.06</v>
      </c>
      <c r="J24" s="24"/>
      <c r="K24" s="24"/>
      <c r="L24" s="24"/>
      <c r="M24" s="24"/>
      <c r="N24" s="24"/>
      <c r="O24" s="15"/>
    </row>
    <row r="25" spans="1:15" ht="24" customHeight="1" thickBot="1">
      <c r="A25" s="32"/>
      <c r="B25" s="17"/>
      <c r="C25" s="18"/>
      <c r="D25" s="49" t="s">
        <v>18</v>
      </c>
      <c r="E25" s="8"/>
      <c r="F25" s="24"/>
      <c r="G25" s="24">
        <v>4.995</v>
      </c>
      <c r="H25" s="24"/>
      <c r="I25" s="24">
        <v>44.95</v>
      </c>
      <c r="J25" s="24"/>
      <c r="K25" s="24"/>
      <c r="L25" s="24"/>
      <c r="M25" s="24"/>
      <c r="N25" s="24"/>
      <c r="O25" s="15"/>
    </row>
    <row r="26" spans="1:15" ht="24" customHeight="1" thickBot="1">
      <c r="A26" s="32"/>
      <c r="B26" s="14"/>
      <c r="C26" s="22"/>
      <c r="D26" s="52" t="s">
        <v>77</v>
      </c>
      <c r="E26" s="7">
        <v>250</v>
      </c>
      <c r="F26" s="21">
        <f aca="true" t="shared" si="4" ref="F26:N26">F27+F28+F29+F30+F31+F32+F33+F34</f>
        <v>9.254999999999999</v>
      </c>
      <c r="G26" s="21">
        <f t="shared" si="4"/>
        <v>13.264</v>
      </c>
      <c r="H26" s="21">
        <f t="shared" si="4"/>
        <v>11.072000000000001</v>
      </c>
      <c r="I26" s="21">
        <f>SUM(I27:I36)</f>
        <v>191.727</v>
      </c>
      <c r="J26" s="21">
        <f t="shared" si="4"/>
        <v>0.31129999999999997</v>
      </c>
      <c r="K26" s="21">
        <f t="shared" si="4"/>
        <v>0.47300000000000003</v>
      </c>
      <c r="L26" s="21">
        <f t="shared" si="4"/>
        <v>0.33699999999999997</v>
      </c>
      <c r="M26" s="21">
        <f t="shared" si="4"/>
        <v>29.279999999999998</v>
      </c>
      <c r="N26" s="21">
        <f t="shared" si="4"/>
        <v>8.582</v>
      </c>
      <c r="O26" s="40" t="s">
        <v>70</v>
      </c>
    </row>
    <row r="27" spans="1:15" ht="24" customHeight="1" thickBot="1">
      <c r="A27" s="32"/>
      <c r="B27" s="17"/>
      <c r="C27" s="18"/>
      <c r="D27" s="49" t="s">
        <v>41</v>
      </c>
      <c r="E27" s="54"/>
      <c r="F27" s="53">
        <v>4.368</v>
      </c>
      <c r="G27" s="53">
        <v>4.416</v>
      </c>
      <c r="H27" s="53">
        <v>0.168</v>
      </c>
      <c r="I27" s="53">
        <v>57.84</v>
      </c>
      <c r="J27" s="53">
        <v>0.019</v>
      </c>
      <c r="K27" s="53">
        <v>0.036</v>
      </c>
      <c r="L27" s="53">
        <v>0</v>
      </c>
      <c r="M27" s="53">
        <v>4.08</v>
      </c>
      <c r="N27" s="53">
        <v>0.384</v>
      </c>
      <c r="O27" s="15"/>
    </row>
    <row r="28" spans="1:15" ht="24" customHeight="1" thickBot="1">
      <c r="A28" s="32"/>
      <c r="B28" s="17"/>
      <c r="C28" s="18"/>
      <c r="D28" s="49" t="s">
        <v>12</v>
      </c>
      <c r="E28" s="57"/>
      <c r="F28" s="24">
        <v>0.035</v>
      </c>
      <c r="G28" s="24">
        <v>3.9</v>
      </c>
      <c r="H28" s="24">
        <v>0.05</v>
      </c>
      <c r="I28" s="24">
        <v>35.45</v>
      </c>
      <c r="J28" s="24">
        <v>0.0075</v>
      </c>
      <c r="K28" s="24">
        <v>0.006</v>
      </c>
      <c r="L28" s="24"/>
      <c r="M28" s="24">
        <v>0.6</v>
      </c>
      <c r="N28" s="24">
        <v>0.01</v>
      </c>
      <c r="O28" s="15"/>
    </row>
    <row r="29" spans="1:15" ht="24" customHeight="1" thickBot="1">
      <c r="A29" s="32"/>
      <c r="B29" s="17"/>
      <c r="C29" s="18"/>
      <c r="D29" s="49" t="s">
        <v>34</v>
      </c>
      <c r="E29" s="8"/>
      <c r="F29" s="24">
        <v>0.84</v>
      </c>
      <c r="G29" s="24">
        <v>0.168</v>
      </c>
      <c r="H29" s="24">
        <v>7.266</v>
      </c>
      <c r="I29" s="24">
        <v>33.6</v>
      </c>
      <c r="J29" s="24">
        <v>0.05</v>
      </c>
      <c r="K29" s="24">
        <v>0.029</v>
      </c>
      <c r="L29" s="24"/>
      <c r="M29" s="24">
        <v>4.2</v>
      </c>
      <c r="N29" s="24">
        <v>0.378</v>
      </c>
      <c r="O29" s="15"/>
    </row>
    <row r="30" spans="1:15" ht="24" customHeight="1" thickBot="1">
      <c r="A30" s="32"/>
      <c r="B30" s="17"/>
      <c r="C30" s="18"/>
      <c r="D30" s="49" t="s">
        <v>52</v>
      </c>
      <c r="E30" s="8"/>
      <c r="F30" s="24">
        <v>0.072</v>
      </c>
      <c r="G30" s="24">
        <v>0.016</v>
      </c>
      <c r="H30" s="24">
        <v>2.4</v>
      </c>
      <c r="I30" s="24">
        <v>1.992</v>
      </c>
      <c r="J30" s="24">
        <v>0.216</v>
      </c>
      <c r="K30" s="24">
        <v>0.264</v>
      </c>
      <c r="L30" s="24">
        <v>0.176</v>
      </c>
      <c r="M30" s="24">
        <v>0.32</v>
      </c>
      <c r="N30" s="24">
        <v>7.12</v>
      </c>
      <c r="O30" s="15"/>
    </row>
    <row r="31" spans="1:15" ht="24" customHeight="1" thickBot="1">
      <c r="A31" s="32"/>
      <c r="B31" s="17"/>
      <c r="C31" s="18"/>
      <c r="D31" s="49" t="s">
        <v>23</v>
      </c>
      <c r="E31" s="8"/>
      <c r="F31" s="24">
        <v>3.048</v>
      </c>
      <c r="G31" s="24">
        <v>2.76</v>
      </c>
      <c r="H31" s="24">
        <v>0.168</v>
      </c>
      <c r="I31" s="24">
        <v>37.68</v>
      </c>
      <c r="J31" s="24">
        <v>0.0168</v>
      </c>
      <c r="K31" s="24">
        <v>0.105</v>
      </c>
      <c r="L31" s="24"/>
      <c r="M31" s="24">
        <v>13.2</v>
      </c>
      <c r="N31" s="24">
        <v>0.6</v>
      </c>
      <c r="O31" s="15"/>
    </row>
    <row r="32" spans="1:15" ht="24" customHeight="1" thickBot="1">
      <c r="A32" s="32"/>
      <c r="B32" s="17"/>
      <c r="C32" s="18"/>
      <c r="D32" s="49" t="s">
        <v>35</v>
      </c>
      <c r="E32" s="8"/>
      <c r="F32" s="24">
        <v>0.56</v>
      </c>
      <c r="G32" s="24"/>
      <c r="H32" s="24">
        <v>0.364</v>
      </c>
      <c r="I32" s="24">
        <v>1.64</v>
      </c>
      <c r="J32" s="24"/>
      <c r="K32" s="24">
        <v>0.028</v>
      </c>
      <c r="L32" s="24">
        <v>0.001</v>
      </c>
      <c r="M32" s="24">
        <v>1.24</v>
      </c>
      <c r="N32" s="24">
        <v>0.032</v>
      </c>
      <c r="O32" s="15"/>
    </row>
    <row r="33" spans="1:15" s="4" customFormat="1" ht="24" customHeight="1" thickBot="1">
      <c r="A33" s="32"/>
      <c r="B33" s="23"/>
      <c r="C33" s="16"/>
      <c r="D33" s="49" t="s">
        <v>33</v>
      </c>
      <c r="E33" s="8"/>
      <c r="F33" s="24">
        <v>0.052</v>
      </c>
      <c r="G33" s="24">
        <v>0.004</v>
      </c>
      <c r="H33" s="24">
        <v>0.336</v>
      </c>
      <c r="I33" s="24">
        <v>1.36</v>
      </c>
      <c r="J33" s="24">
        <v>0.002</v>
      </c>
      <c r="K33" s="24">
        <v>0.003</v>
      </c>
      <c r="L33" s="24">
        <v>0.16</v>
      </c>
      <c r="M33" s="24">
        <v>2.04</v>
      </c>
      <c r="N33" s="24">
        <v>0.028</v>
      </c>
      <c r="O33" s="15"/>
    </row>
    <row r="34" spans="1:15" ht="24" customHeight="1" thickBot="1">
      <c r="A34" s="32"/>
      <c r="B34" s="17"/>
      <c r="C34" s="18"/>
      <c r="D34" s="49" t="s">
        <v>36</v>
      </c>
      <c r="E34" s="8"/>
      <c r="F34" s="24">
        <v>0.28</v>
      </c>
      <c r="G34" s="24">
        <v>2</v>
      </c>
      <c r="H34" s="24">
        <v>0.32</v>
      </c>
      <c r="I34" s="24">
        <v>20.6</v>
      </c>
      <c r="J34" s="24"/>
      <c r="K34" s="24">
        <v>0.002</v>
      </c>
      <c r="L34" s="24"/>
      <c r="M34" s="24">
        <v>3.6</v>
      </c>
      <c r="N34" s="24">
        <v>0.03</v>
      </c>
      <c r="O34" s="15"/>
    </row>
    <row r="35" spans="1:15" ht="24" customHeight="1" thickBot="1">
      <c r="A35" s="32"/>
      <c r="B35" s="17"/>
      <c r="C35" s="18"/>
      <c r="D35" s="49" t="s">
        <v>56</v>
      </c>
      <c r="E35" s="8"/>
      <c r="F35" s="24">
        <v>0.038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5"/>
    </row>
    <row r="36" spans="1:15" ht="24" customHeight="1" thickBot="1">
      <c r="A36" s="32"/>
      <c r="B36" s="17"/>
      <c r="C36" s="18"/>
      <c r="D36" s="49" t="s">
        <v>46</v>
      </c>
      <c r="E36" s="8"/>
      <c r="F36" s="24"/>
      <c r="G36" s="24"/>
      <c r="H36" s="24"/>
      <c r="I36" s="24"/>
      <c r="J36" s="24"/>
      <c r="K36" s="24"/>
      <c r="L36" s="24"/>
      <c r="M36" s="24">
        <v>1.2</v>
      </c>
      <c r="N36" s="24">
        <v>0.0165</v>
      </c>
      <c r="O36" s="15"/>
    </row>
    <row r="37" spans="1:15" ht="24" customHeight="1" thickBot="1">
      <c r="A37" s="32"/>
      <c r="B37" s="14"/>
      <c r="C37" s="22"/>
      <c r="D37" s="52" t="s">
        <v>73</v>
      </c>
      <c r="E37" s="7">
        <v>138</v>
      </c>
      <c r="F37" s="21">
        <f>F38+F39+F40+F41+F42+F43+F44+F45</f>
        <v>21.698999999999998</v>
      </c>
      <c r="G37" s="21">
        <f aca="true" t="shared" si="5" ref="G37:N37">G38+G39+G40+G41+G42+G43+G44+G45</f>
        <v>21.950000000000003</v>
      </c>
      <c r="H37" s="21">
        <f t="shared" si="5"/>
        <v>26.607</v>
      </c>
      <c r="I37" s="21">
        <f t="shared" si="5"/>
        <v>393.12</v>
      </c>
      <c r="J37" s="21">
        <f t="shared" si="5"/>
        <v>0.3368</v>
      </c>
      <c r="K37" s="21">
        <f t="shared" si="5"/>
        <v>0.24230000000000002</v>
      </c>
      <c r="L37" s="21">
        <f t="shared" si="5"/>
        <v>0.36</v>
      </c>
      <c r="M37" s="21">
        <f t="shared" si="5"/>
        <v>36.6</v>
      </c>
      <c r="N37" s="21">
        <f t="shared" si="5"/>
        <v>2.9639999999999995</v>
      </c>
      <c r="O37" s="40" t="s">
        <v>72</v>
      </c>
    </row>
    <row r="38" spans="1:15" ht="24" customHeight="1" thickBot="1">
      <c r="A38" s="32"/>
      <c r="B38" s="17"/>
      <c r="C38" s="18"/>
      <c r="D38" s="49" t="s">
        <v>41</v>
      </c>
      <c r="E38" s="8"/>
      <c r="F38" s="24">
        <v>13.65</v>
      </c>
      <c r="G38" s="24">
        <v>13.8</v>
      </c>
      <c r="H38" s="24">
        <v>0.525</v>
      </c>
      <c r="I38" s="24">
        <v>180.75</v>
      </c>
      <c r="J38" s="24">
        <v>0.0525</v>
      </c>
      <c r="K38" s="24">
        <v>0.1125</v>
      </c>
      <c r="L38" s="24"/>
      <c r="M38" s="24">
        <v>12.75</v>
      </c>
      <c r="N38" s="24">
        <v>1.2</v>
      </c>
      <c r="O38" s="15"/>
    </row>
    <row r="39" spans="1:15" ht="24" customHeight="1" thickBot="1">
      <c r="A39" s="32"/>
      <c r="B39" s="17"/>
      <c r="C39" s="18"/>
      <c r="D39" s="49" t="s">
        <v>47</v>
      </c>
      <c r="E39" s="8"/>
      <c r="F39" s="24">
        <v>0.93</v>
      </c>
      <c r="G39" s="24">
        <v>0.8</v>
      </c>
      <c r="H39" s="24"/>
      <c r="I39" s="24">
        <v>10.9</v>
      </c>
      <c r="J39" s="24">
        <v>0.002</v>
      </c>
      <c r="K39" s="24">
        <v>0.003</v>
      </c>
      <c r="L39" s="24"/>
      <c r="M39" s="24">
        <v>1.05</v>
      </c>
      <c r="N39" s="24">
        <v>0.45</v>
      </c>
      <c r="O39" s="15"/>
    </row>
    <row r="40" spans="1:15" ht="24" customHeight="1" thickBot="1">
      <c r="A40" s="32"/>
      <c r="B40" s="17"/>
      <c r="C40" s="18"/>
      <c r="D40" s="49" t="s">
        <v>14</v>
      </c>
      <c r="E40" s="8"/>
      <c r="F40" s="24">
        <v>0.77</v>
      </c>
      <c r="G40" s="24">
        <v>0.3</v>
      </c>
      <c r="H40" s="24">
        <v>4.98</v>
      </c>
      <c r="I40" s="24">
        <v>26.2</v>
      </c>
      <c r="J40" s="24">
        <v>0.027</v>
      </c>
      <c r="K40" s="24">
        <v>0.003</v>
      </c>
      <c r="L40" s="24"/>
      <c r="M40" s="24">
        <v>2.06</v>
      </c>
      <c r="N40" s="24">
        <v>0.198</v>
      </c>
      <c r="O40" s="15"/>
    </row>
    <row r="41" spans="1:15" ht="24" customHeight="1" thickBot="1">
      <c r="A41" s="32"/>
      <c r="B41" s="17"/>
      <c r="C41" s="18"/>
      <c r="D41" s="49" t="s">
        <v>35</v>
      </c>
      <c r="E41" s="8"/>
      <c r="F41" s="24">
        <v>0.056</v>
      </c>
      <c r="G41" s="24"/>
      <c r="H41" s="24">
        <v>0.364</v>
      </c>
      <c r="I41" s="24">
        <v>1.64</v>
      </c>
      <c r="J41" s="24"/>
      <c r="K41" s="24">
        <v>0.0008</v>
      </c>
      <c r="L41" s="24">
        <v>0.36</v>
      </c>
      <c r="M41" s="24">
        <v>1.24</v>
      </c>
      <c r="N41" s="24">
        <v>0.032</v>
      </c>
      <c r="O41" s="15"/>
    </row>
    <row r="42" spans="1:15" ht="24" customHeight="1" thickBot="1">
      <c r="A42" s="32"/>
      <c r="B42" s="17"/>
      <c r="C42" s="18"/>
      <c r="D42" s="49" t="s">
        <v>12</v>
      </c>
      <c r="E42" s="57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5"/>
    </row>
    <row r="43" spans="1:15" ht="24" customHeight="1" thickBot="1">
      <c r="A43" s="32"/>
      <c r="B43" s="17"/>
      <c r="C43" s="18"/>
      <c r="D43" s="49" t="s">
        <v>23</v>
      </c>
      <c r="E43" s="8"/>
      <c r="F43" s="24">
        <v>3.048</v>
      </c>
      <c r="G43" s="24">
        <v>2.76</v>
      </c>
      <c r="H43" s="24">
        <v>0.168</v>
      </c>
      <c r="I43" s="24">
        <v>37.68</v>
      </c>
      <c r="J43" s="24">
        <v>0.0168</v>
      </c>
      <c r="K43" s="24">
        <v>0.105</v>
      </c>
      <c r="L43" s="24"/>
      <c r="M43" s="24">
        <v>13.2</v>
      </c>
      <c r="N43" s="24">
        <v>0.6</v>
      </c>
      <c r="O43" s="15"/>
    </row>
    <row r="44" spans="1:15" ht="24" customHeight="1" thickBot="1">
      <c r="A44" s="32"/>
      <c r="B44" s="17"/>
      <c r="C44" s="18"/>
      <c r="D44" s="49" t="s">
        <v>11</v>
      </c>
      <c r="E44" s="58"/>
      <c r="F44" s="24">
        <v>3.21</v>
      </c>
      <c r="G44" s="24">
        <v>0.39</v>
      </c>
      <c r="H44" s="24">
        <v>20.52</v>
      </c>
      <c r="I44" s="24">
        <v>100.5</v>
      </c>
      <c r="J44" s="24">
        <v>0.231</v>
      </c>
      <c r="K44" s="24">
        <v>0.012</v>
      </c>
      <c r="L44" s="24"/>
      <c r="M44" s="24">
        <v>5.7</v>
      </c>
      <c r="N44" s="24">
        <v>0.474</v>
      </c>
      <c r="O44" s="15"/>
    </row>
    <row r="45" spans="1:15" s="4" customFormat="1" ht="24" customHeight="1" hidden="1" thickBot="1">
      <c r="A45" s="32"/>
      <c r="B45" s="23"/>
      <c r="C45" s="16"/>
      <c r="D45" s="49"/>
      <c r="E45" s="8"/>
      <c r="F45" s="25"/>
      <c r="G45" s="25"/>
      <c r="H45" s="25"/>
      <c r="I45" s="25"/>
      <c r="J45" s="25"/>
      <c r="K45" s="25"/>
      <c r="L45" s="25"/>
      <c r="M45" s="24"/>
      <c r="N45" s="24"/>
      <c r="O45" s="15"/>
    </row>
    <row r="46" spans="1:15" ht="24" customHeight="1" thickBot="1">
      <c r="A46" s="32"/>
      <c r="B46" s="14"/>
      <c r="C46" s="22"/>
      <c r="D46" s="48" t="s">
        <v>69</v>
      </c>
      <c r="E46" s="7">
        <v>50</v>
      </c>
      <c r="F46" s="21">
        <f>F47+F48+F49+F50</f>
        <v>0.694</v>
      </c>
      <c r="G46" s="21">
        <f aca="true" t="shared" si="6" ref="G46:N46">G47+G48+G49+G50</f>
        <v>3.955</v>
      </c>
      <c r="H46" s="21">
        <f t="shared" si="6"/>
        <v>4.07</v>
      </c>
      <c r="I46" s="21">
        <f t="shared" si="6"/>
        <v>55.120000000000005</v>
      </c>
      <c r="J46" s="21">
        <f t="shared" si="6"/>
        <v>0.0075</v>
      </c>
      <c r="K46" s="21">
        <f t="shared" si="6"/>
        <v>0.012</v>
      </c>
      <c r="L46" s="21">
        <f t="shared" si="6"/>
        <v>0</v>
      </c>
      <c r="M46" s="21">
        <f t="shared" si="6"/>
        <v>1.7999999999999998</v>
      </c>
      <c r="N46" s="21">
        <f t="shared" si="6"/>
        <v>0.15999999999999998</v>
      </c>
      <c r="O46" s="40" t="s">
        <v>66</v>
      </c>
    </row>
    <row r="47" spans="1:15" ht="24" customHeight="1" thickBot="1">
      <c r="A47" s="32"/>
      <c r="B47" s="17"/>
      <c r="C47" s="18"/>
      <c r="D47" s="49" t="s">
        <v>37</v>
      </c>
      <c r="E47" s="8"/>
      <c r="F47" s="24">
        <v>0.144</v>
      </c>
      <c r="G47" s="24"/>
      <c r="H47" s="24">
        <v>0.57</v>
      </c>
      <c r="I47" s="24">
        <v>2.97</v>
      </c>
      <c r="J47" s="24"/>
      <c r="K47" s="24">
        <v>0.006</v>
      </c>
      <c r="L47" s="24"/>
      <c r="M47" s="24">
        <v>0.3</v>
      </c>
      <c r="N47" s="24">
        <v>0.09</v>
      </c>
      <c r="O47" s="15"/>
    </row>
    <row r="48" spans="1:15" ht="24" customHeight="1" thickBot="1">
      <c r="A48" s="32"/>
      <c r="B48" s="17"/>
      <c r="C48" s="18"/>
      <c r="D48" s="49" t="s">
        <v>12</v>
      </c>
      <c r="E48" s="57"/>
      <c r="F48" s="24">
        <v>0.035</v>
      </c>
      <c r="G48" s="24">
        <v>3.9</v>
      </c>
      <c r="H48" s="24">
        <v>0.05</v>
      </c>
      <c r="I48" s="24">
        <v>35.45</v>
      </c>
      <c r="J48" s="24">
        <v>0.0075</v>
      </c>
      <c r="K48" s="24">
        <v>0.006</v>
      </c>
      <c r="L48" s="24"/>
      <c r="M48" s="24">
        <v>0.6</v>
      </c>
      <c r="N48" s="24">
        <v>0.01</v>
      </c>
      <c r="O48" s="15"/>
    </row>
    <row r="49" spans="1:15" ht="24" customHeight="1" thickBot="1">
      <c r="A49" s="32"/>
      <c r="B49" s="1"/>
      <c r="C49" s="3"/>
      <c r="D49" s="49" t="s">
        <v>22</v>
      </c>
      <c r="E49" s="8"/>
      <c r="F49" s="24">
        <v>0.515</v>
      </c>
      <c r="G49" s="24">
        <v>0.055</v>
      </c>
      <c r="H49" s="24">
        <v>3.45</v>
      </c>
      <c r="I49" s="24">
        <v>16.7</v>
      </c>
      <c r="J49" s="24"/>
      <c r="K49" s="24"/>
      <c r="L49" s="24"/>
      <c r="M49" s="24">
        <v>0.9</v>
      </c>
      <c r="N49" s="24">
        <v>0.06</v>
      </c>
      <c r="O49" s="15"/>
    </row>
    <row r="50" spans="1:15" ht="0.75" customHeight="1" hidden="1" thickBot="1">
      <c r="A50" s="32"/>
      <c r="B50" s="17"/>
      <c r="C50" s="18"/>
      <c r="D50" s="49"/>
      <c r="E50" s="8"/>
      <c r="F50" s="24"/>
      <c r="G50" s="24"/>
      <c r="H50" s="24"/>
      <c r="I50" s="24"/>
      <c r="J50" s="24"/>
      <c r="K50" s="24"/>
      <c r="L50" s="24"/>
      <c r="M50" s="24"/>
      <c r="N50" s="24"/>
      <c r="O50" s="15"/>
    </row>
    <row r="51" spans="1:15" ht="24" customHeight="1" thickBot="1">
      <c r="A51" s="32"/>
      <c r="B51" s="14"/>
      <c r="C51" s="22"/>
      <c r="D51" s="52" t="s">
        <v>58</v>
      </c>
      <c r="E51" s="7">
        <v>200</v>
      </c>
      <c r="F51" s="21">
        <f>F52+F53</f>
        <v>0.176</v>
      </c>
      <c r="G51" s="21">
        <f aca="true" t="shared" si="7" ref="G51:N51">G52+G53</f>
        <v>0.008</v>
      </c>
      <c r="H51" s="21">
        <f t="shared" si="7"/>
        <v>10.708</v>
      </c>
      <c r="I51" s="21">
        <f t="shared" si="7"/>
        <v>45.459999999999994</v>
      </c>
      <c r="J51" s="21">
        <f t="shared" si="7"/>
        <v>0.056</v>
      </c>
      <c r="K51" s="21">
        <f t="shared" si="7"/>
        <v>0.4</v>
      </c>
      <c r="L51" s="21">
        <f t="shared" si="7"/>
        <v>3.248</v>
      </c>
      <c r="M51" s="21">
        <f t="shared" si="7"/>
        <v>1.005</v>
      </c>
      <c r="N51" s="21">
        <f t="shared" si="7"/>
        <v>2</v>
      </c>
      <c r="O51" s="40" t="s">
        <v>64</v>
      </c>
    </row>
    <row r="52" spans="1:15" s="4" customFormat="1" ht="24" customHeight="1" thickBot="1">
      <c r="A52" s="32"/>
      <c r="B52" s="23"/>
      <c r="C52" s="16"/>
      <c r="D52" s="49" t="s">
        <v>40</v>
      </c>
      <c r="E52" s="8"/>
      <c r="F52" s="24">
        <v>0.176</v>
      </c>
      <c r="G52" s="24">
        <v>0.008</v>
      </c>
      <c r="H52" s="24">
        <v>4.72</v>
      </c>
      <c r="I52" s="24">
        <v>22.72</v>
      </c>
      <c r="J52" s="24">
        <v>0.056</v>
      </c>
      <c r="K52" s="24">
        <v>0.4</v>
      </c>
      <c r="L52" s="24">
        <v>0.248</v>
      </c>
      <c r="M52" s="24">
        <v>0.96</v>
      </c>
      <c r="N52" s="24">
        <v>2</v>
      </c>
      <c r="O52" s="15"/>
    </row>
    <row r="53" spans="1:15" ht="24" customHeight="1" thickBot="1">
      <c r="A53" s="32"/>
      <c r="B53" s="17"/>
      <c r="C53" s="18"/>
      <c r="D53" s="49" t="s">
        <v>13</v>
      </c>
      <c r="E53" s="8"/>
      <c r="F53" s="24"/>
      <c r="G53" s="24"/>
      <c r="H53" s="24">
        <v>5.988</v>
      </c>
      <c r="I53" s="24">
        <v>22.74</v>
      </c>
      <c r="J53" s="24"/>
      <c r="K53" s="24"/>
      <c r="L53" s="24">
        <v>3</v>
      </c>
      <c r="M53" s="24">
        <v>0.045</v>
      </c>
      <c r="N53" s="24"/>
      <c r="O53" s="15"/>
    </row>
    <row r="54" spans="1:15" s="4" customFormat="1" ht="24" customHeight="1" thickBot="1">
      <c r="A54" s="32"/>
      <c r="B54" s="14"/>
      <c r="C54" s="6"/>
      <c r="D54" s="52" t="s">
        <v>20</v>
      </c>
      <c r="E54" s="7">
        <v>40</v>
      </c>
      <c r="F54" s="21">
        <v>2.64</v>
      </c>
      <c r="G54" s="21">
        <v>0.48</v>
      </c>
      <c r="H54" s="21">
        <v>13.68</v>
      </c>
      <c r="I54" s="21">
        <v>72.4</v>
      </c>
      <c r="J54" s="21"/>
      <c r="K54" s="21">
        <v>0.03</v>
      </c>
      <c r="L54" s="21"/>
      <c r="M54" s="21">
        <v>14</v>
      </c>
      <c r="N54" s="21">
        <v>1.56</v>
      </c>
      <c r="O54" s="40" t="s">
        <v>61</v>
      </c>
    </row>
    <row r="55" spans="1:15" s="4" customFormat="1" ht="24" customHeight="1" thickBot="1">
      <c r="A55" s="32"/>
      <c r="B55" s="14"/>
      <c r="C55" s="5" t="s">
        <v>21</v>
      </c>
      <c r="D55" s="51" t="s">
        <v>53</v>
      </c>
      <c r="E55" s="19">
        <v>60</v>
      </c>
      <c r="F55" s="30">
        <f>F56+F57+F58+F59+F60+F61+F62</f>
        <v>8.023</v>
      </c>
      <c r="G55" s="30">
        <f aca="true" t="shared" si="8" ref="G55:N55">G56+G57+G58+G59+G60+G61+G62</f>
        <v>12.742999999999999</v>
      </c>
      <c r="H55" s="30">
        <f t="shared" si="8"/>
        <v>38.903999999999996</v>
      </c>
      <c r="I55" s="30">
        <f t="shared" si="8"/>
        <v>302.84000000000003</v>
      </c>
      <c r="J55" s="30">
        <f t="shared" si="8"/>
        <v>0.2323</v>
      </c>
      <c r="K55" s="30">
        <f t="shared" si="8"/>
        <v>0.213</v>
      </c>
      <c r="L55" s="30">
        <f t="shared" si="8"/>
        <v>0.3</v>
      </c>
      <c r="M55" s="30">
        <f t="shared" si="8"/>
        <v>42.80000000000001</v>
      </c>
      <c r="N55" s="30">
        <f t="shared" si="8"/>
        <v>1.6</v>
      </c>
      <c r="O55" s="46" t="s">
        <v>68</v>
      </c>
    </row>
    <row r="56" spans="1:15" ht="24" customHeight="1" thickBot="1">
      <c r="A56" s="32"/>
      <c r="B56" s="17"/>
      <c r="C56" s="18"/>
      <c r="D56" s="49" t="s">
        <v>22</v>
      </c>
      <c r="E56" s="58"/>
      <c r="F56" s="24">
        <v>4.12</v>
      </c>
      <c r="G56" s="24">
        <v>0.44</v>
      </c>
      <c r="H56" s="24">
        <v>27.6</v>
      </c>
      <c r="I56" s="24">
        <v>133.6</v>
      </c>
      <c r="J56" s="24">
        <v>0.1</v>
      </c>
      <c r="K56" s="24">
        <v>0.032</v>
      </c>
      <c r="L56" s="24"/>
      <c r="M56" s="24">
        <v>7.2</v>
      </c>
      <c r="N56" s="24">
        <v>0.48</v>
      </c>
      <c r="O56" s="15"/>
    </row>
    <row r="57" spans="1:15" ht="24" customHeight="1" thickBot="1">
      <c r="A57" s="32"/>
      <c r="B57" s="17"/>
      <c r="C57" s="18"/>
      <c r="D57" s="49" t="s">
        <v>19</v>
      </c>
      <c r="E57" s="55"/>
      <c r="F57" s="24">
        <v>0.56</v>
      </c>
      <c r="G57" s="24">
        <v>0.64</v>
      </c>
      <c r="H57" s="24">
        <v>0.94</v>
      </c>
      <c r="I57" s="24">
        <v>11.6</v>
      </c>
      <c r="J57" s="24">
        <v>0.008</v>
      </c>
      <c r="K57" s="24">
        <v>0.03</v>
      </c>
      <c r="L57" s="24">
        <v>0.3</v>
      </c>
      <c r="M57" s="24">
        <v>24.8</v>
      </c>
      <c r="N57" s="24">
        <v>0.04</v>
      </c>
      <c r="O57" s="15"/>
    </row>
    <row r="58" spans="1:15" ht="24" customHeight="1" thickBot="1">
      <c r="A58" s="32"/>
      <c r="B58" s="17"/>
      <c r="C58" s="18"/>
      <c r="D58" s="49" t="s">
        <v>23</v>
      </c>
      <c r="E58" s="55"/>
      <c r="F58" s="24">
        <v>3.048</v>
      </c>
      <c r="G58" s="24">
        <v>2.76</v>
      </c>
      <c r="H58" s="24">
        <v>0.168</v>
      </c>
      <c r="I58" s="24">
        <v>37.68</v>
      </c>
      <c r="J58" s="24">
        <v>0.0168</v>
      </c>
      <c r="K58" s="24">
        <v>0.105</v>
      </c>
      <c r="L58" s="24"/>
      <c r="M58" s="24">
        <v>1.2</v>
      </c>
      <c r="N58" s="24">
        <v>0.6</v>
      </c>
      <c r="O58" s="15"/>
    </row>
    <row r="59" spans="1:15" ht="24" customHeight="1" thickBot="1">
      <c r="A59" s="32"/>
      <c r="B59" s="17"/>
      <c r="C59" s="18"/>
      <c r="D59" s="49" t="s">
        <v>13</v>
      </c>
      <c r="E59" s="8"/>
      <c r="F59" s="24"/>
      <c r="G59" s="24"/>
      <c r="H59" s="24">
        <v>9.98</v>
      </c>
      <c r="I59" s="24">
        <v>37.9</v>
      </c>
      <c r="J59" s="24"/>
      <c r="K59" s="24"/>
      <c r="L59" s="24"/>
      <c r="M59" s="24">
        <v>0.2</v>
      </c>
      <c r="N59" s="24">
        <v>0.03</v>
      </c>
      <c r="O59" s="15"/>
    </row>
    <row r="60" spans="1:15" ht="24" customHeight="1" thickBot="1">
      <c r="A60" s="32"/>
      <c r="B60" s="17"/>
      <c r="C60" s="18"/>
      <c r="D60" s="49" t="s">
        <v>12</v>
      </c>
      <c r="E60" s="57"/>
      <c r="F60" s="24">
        <v>0.035</v>
      </c>
      <c r="G60" s="24">
        <v>3.9</v>
      </c>
      <c r="H60" s="24">
        <v>0.05</v>
      </c>
      <c r="I60" s="24">
        <v>35.45</v>
      </c>
      <c r="J60" s="24">
        <v>0.0075</v>
      </c>
      <c r="K60" s="24">
        <v>0.006</v>
      </c>
      <c r="L60" s="24"/>
      <c r="M60" s="24">
        <v>0.6</v>
      </c>
      <c r="N60" s="24">
        <v>0.01</v>
      </c>
      <c r="O60" s="15"/>
    </row>
    <row r="61" spans="1:15" ht="24" customHeight="1" thickBot="1">
      <c r="A61" s="32"/>
      <c r="B61" s="17"/>
      <c r="C61" s="18"/>
      <c r="D61" s="49" t="s">
        <v>18</v>
      </c>
      <c r="E61" s="8"/>
      <c r="F61" s="24"/>
      <c r="G61" s="24">
        <v>4.995</v>
      </c>
      <c r="H61" s="24"/>
      <c r="I61" s="24">
        <v>44.95</v>
      </c>
      <c r="J61" s="24"/>
      <c r="K61" s="24"/>
      <c r="L61" s="24"/>
      <c r="M61" s="24"/>
      <c r="N61" s="24"/>
      <c r="O61" s="15"/>
    </row>
    <row r="62" spans="1:15" ht="24" customHeight="1" thickBot="1">
      <c r="A62" s="32"/>
      <c r="B62" s="17"/>
      <c r="C62" s="18"/>
      <c r="D62" s="49" t="s">
        <v>24</v>
      </c>
      <c r="E62" s="58"/>
      <c r="F62" s="56">
        <v>0.26</v>
      </c>
      <c r="G62" s="56">
        <v>0.008</v>
      </c>
      <c r="H62" s="56">
        <v>0.166</v>
      </c>
      <c r="I62" s="56">
        <v>1.66</v>
      </c>
      <c r="J62" s="56">
        <v>0.1</v>
      </c>
      <c r="K62" s="56">
        <v>0.04</v>
      </c>
      <c r="L62" s="56"/>
      <c r="M62" s="56">
        <v>8.8</v>
      </c>
      <c r="N62" s="56">
        <v>0.44</v>
      </c>
      <c r="O62" s="15"/>
    </row>
    <row r="63" spans="1:15" ht="41.25" customHeight="1" thickBot="1">
      <c r="A63" s="32"/>
      <c r="B63" s="14"/>
      <c r="C63" s="22"/>
      <c r="D63" s="52" t="s">
        <v>54</v>
      </c>
      <c r="E63" s="7">
        <v>200</v>
      </c>
      <c r="F63" s="21">
        <f aca="true" t="shared" si="9" ref="F63:N63">SUM(F64:F66)</f>
        <v>2.58</v>
      </c>
      <c r="G63" s="21">
        <f t="shared" si="9"/>
        <v>2.905</v>
      </c>
      <c r="H63" s="21">
        <f t="shared" si="9"/>
        <v>803.2</v>
      </c>
      <c r="I63" s="21">
        <f t="shared" si="9"/>
        <v>112.65</v>
      </c>
      <c r="J63" s="21">
        <f t="shared" si="9"/>
        <v>0.036</v>
      </c>
      <c r="K63" s="21">
        <f t="shared" si="9"/>
        <v>0.135</v>
      </c>
      <c r="L63" s="21">
        <f t="shared" si="9"/>
        <v>1.35</v>
      </c>
      <c r="M63" s="21">
        <f t="shared" si="9"/>
        <v>111.3</v>
      </c>
      <c r="N63" s="21">
        <f t="shared" si="9"/>
        <v>0.22499999999999998</v>
      </c>
      <c r="O63" s="40" t="s">
        <v>65</v>
      </c>
    </row>
    <row r="64" spans="1:15" s="4" customFormat="1" ht="24" customHeight="1" thickBot="1">
      <c r="A64" s="32"/>
      <c r="B64" s="23"/>
      <c r="C64" s="16"/>
      <c r="D64" s="50" t="s">
        <v>57</v>
      </c>
      <c r="E64" s="38"/>
      <c r="F64" s="31">
        <v>0.06</v>
      </c>
      <c r="G64" s="31">
        <v>0.025</v>
      </c>
      <c r="H64" s="31">
        <v>784</v>
      </c>
      <c r="I64" s="31">
        <v>3.6</v>
      </c>
      <c r="J64" s="31"/>
      <c r="K64" s="31"/>
      <c r="L64" s="31"/>
      <c r="M64" s="31"/>
      <c r="N64" s="31"/>
      <c r="O64" s="44"/>
    </row>
    <row r="65" spans="1:15" s="4" customFormat="1" ht="24" customHeight="1" thickBot="1">
      <c r="A65" s="32"/>
      <c r="B65" s="23"/>
      <c r="C65" s="16"/>
      <c r="D65" s="50" t="s">
        <v>19</v>
      </c>
      <c r="E65" s="57"/>
      <c r="F65" s="31">
        <v>2.52</v>
      </c>
      <c r="G65" s="31">
        <v>2.88</v>
      </c>
      <c r="H65" s="31">
        <v>4.23</v>
      </c>
      <c r="I65" s="31">
        <v>52.2</v>
      </c>
      <c r="J65" s="31">
        <v>0.036</v>
      </c>
      <c r="K65" s="31">
        <v>0.135</v>
      </c>
      <c r="L65" s="31">
        <v>1.35</v>
      </c>
      <c r="M65" s="31">
        <v>111</v>
      </c>
      <c r="N65" s="31">
        <v>0.18</v>
      </c>
      <c r="O65" s="44"/>
    </row>
    <row r="66" spans="1:15" ht="24" customHeight="1" thickBot="1">
      <c r="A66" s="32"/>
      <c r="B66" s="1"/>
      <c r="C66" s="3"/>
      <c r="D66" s="50" t="s">
        <v>13</v>
      </c>
      <c r="E66" s="57"/>
      <c r="F66" s="24"/>
      <c r="G66" s="24"/>
      <c r="H66" s="24">
        <v>14.97</v>
      </c>
      <c r="I66" s="24">
        <v>56.85</v>
      </c>
      <c r="J66" s="24"/>
      <c r="K66" s="24"/>
      <c r="L66" s="24"/>
      <c r="M66" s="24">
        <v>0.3</v>
      </c>
      <c r="N66" s="24">
        <v>0.045</v>
      </c>
      <c r="O66" s="44"/>
    </row>
    <row r="67" spans="1:15" ht="23.25" customHeight="1" thickBot="1">
      <c r="A67" s="32"/>
      <c r="B67" s="9"/>
      <c r="C67" s="2"/>
      <c r="D67" s="2" t="s">
        <v>25</v>
      </c>
      <c r="E67" s="55"/>
      <c r="F67" s="25">
        <f aca="true" t="shared" si="10" ref="F67:L67">F63+F55+F54+F51+F46+F37+F26+F22+F21+F18+F14+F9</f>
        <v>55.327</v>
      </c>
      <c r="G67" s="25">
        <f t="shared" si="10"/>
        <v>74.536</v>
      </c>
      <c r="H67" s="25">
        <f t="shared" si="10"/>
        <v>984.858</v>
      </c>
      <c r="I67" s="25">
        <f t="shared" si="10"/>
        <v>1688.6160000000002</v>
      </c>
      <c r="J67" s="25">
        <f t="shared" si="10"/>
        <v>1.2691999999999999</v>
      </c>
      <c r="K67" s="25">
        <f t="shared" si="10"/>
        <v>2.2373</v>
      </c>
      <c r="L67" s="25">
        <f t="shared" si="10"/>
        <v>18.825</v>
      </c>
      <c r="M67" s="25">
        <f>M63+M55+M54+M51+M46+M37+M26+M22+M21+M18+M14+M9</f>
        <v>448.323</v>
      </c>
      <c r="N67" s="25">
        <f>N63+N55+N54+N51+N46+N37+N26+N22+N21+N18+N14+N9</f>
        <v>19.299000000000007</v>
      </c>
      <c r="O67" s="41"/>
    </row>
    <row r="68" spans="1:15" ht="15">
      <c r="A68" s="32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42"/>
    </row>
    <row r="69" spans="1:15" ht="15">
      <c r="A69" s="32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42"/>
    </row>
    <row r="70" spans="1:15" ht="15">
      <c r="A70" s="32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42"/>
    </row>
    <row r="71" spans="1:15" ht="15">
      <c r="A71" s="32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2"/>
    </row>
    <row r="72" spans="1:15" ht="16.5" customHeight="1" thickBot="1">
      <c r="A72" s="32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42"/>
    </row>
    <row r="73" spans="1:15" ht="31.5" customHeight="1">
      <c r="A73" s="32"/>
      <c r="B73" s="60" t="s">
        <v>0</v>
      </c>
      <c r="C73" s="60" t="s">
        <v>30</v>
      </c>
      <c r="D73" s="60" t="s">
        <v>31</v>
      </c>
      <c r="E73" s="60" t="s">
        <v>27</v>
      </c>
      <c r="F73" s="63" t="s">
        <v>1</v>
      </c>
      <c r="G73" s="72"/>
      <c r="H73" s="73"/>
      <c r="I73" s="60" t="s">
        <v>44</v>
      </c>
      <c r="J73" s="63" t="s">
        <v>29</v>
      </c>
      <c r="K73" s="72"/>
      <c r="L73" s="73"/>
      <c r="M73" s="63" t="s">
        <v>45</v>
      </c>
      <c r="N73" s="73"/>
      <c r="O73" s="80" t="s">
        <v>59</v>
      </c>
    </row>
    <row r="74" spans="1:15" ht="15" customHeight="1">
      <c r="A74" s="32"/>
      <c r="B74" s="84"/>
      <c r="C74" s="84"/>
      <c r="D74" s="84"/>
      <c r="E74" s="84"/>
      <c r="F74" s="74"/>
      <c r="G74" s="75"/>
      <c r="H74" s="76"/>
      <c r="I74" s="84"/>
      <c r="J74" s="74"/>
      <c r="K74" s="75"/>
      <c r="L74" s="76"/>
      <c r="M74" s="74"/>
      <c r="N74" s="76"/>
      <c r="O74" s="81"/>
    </row>
    <row r="75" spans="1:15" ht="15" customHeight="1">
      <c r="A75" s="32"/>
      <c r="B75" s="84"/>
      <c r="C75" s="84"/>
      <c r="D75" s="84"/>
      <c r="E75" s="84"/>
      <c r="F75" s="74"/>
      <c r="G75" s="75"/>
      <c r="H75" s="76"/>
      <c r="I75" s="84"/>
      <c r="J75" s="74"/>
      <c r="K75" s="75"/>
      <c r="L75" s="76"/>
      <c r="M75" s="74"/>
      <c r="N75" s="76"/>
      <c r="O75" s="81"/>
    </row>
    <row r="76" spans="1:15" ht="15" customHeight="1">
      <c r="A76" s="32"/>
      <c r="B76" s="84"/>
      <c r="C76" s="84"/>
      <c r="D76" s="84"/>
      <c r="E76" s="84"/>
      <c r="F76" s="74"/>
      <c r="G76" s="75"/>
      <c r="H76" s="76"/>
      <c r="I76" s="84"/>
      <c r="J76" s="74"/>
      <c r="K76" s="75"/>
      <c r="L76" s="76"/>
      <c r="M76" s="74"/>
      <c r="N76" s="76"/>
      <c r="O76" s="81"/>
    </row>
    <row r="77" spans="1:15" ht="21.75" customHeight="1" thickBot="1">
      <c r="A77" s="32"/>
      <c r="B77" s="85"/>
      <c r="C77" s="85"/>
      <c r="D77" s="85"/>
      <c r="E77" s="85"/>
      <c r="F77" s="77"/>
      <c r="G77" s="78"/>
      <c r="H77" s="79"/>
      <c r="I77" s="85"/>
      <c r="J77" s="77"/>
      <c r="K77" s="78"/>
      <c r="L77" s="79"/>
      <c r="M77" s="77"/>
      <c r="N77" s="79"/>
      <c r="O77" s="82"/>
    </row>
    <row r="78" spans="1:15" ht="15.75" thickBot="1">
      <c r="A78" s="32"/>
      <c r="B78" s="37"/>
      <c r="C78" s="55"/>
      <c r="D78" s="55"/>
      <c r="E78" s="55"/>
      <c r="F78" s="55" t="s">
        <v>2</v>
      </c>
      <c r="G78" s="55" t="s">
        <v>3</v>
      </c>
      <c r="H78" s="55" t="s">
        <v>4</v>
      </c>
      <c r="I78" s="55"/>
      <c r="J78" s="55" t="s">
        <v>5</v>
      </c>
      <c r="K78" s="55" t="s">
        <v>6</v>
      </c>
      <c r="L78" s="55" t="s">
        <v>7</v>
      </c>
      <c r="M78" s="55" t="s">
        <v>8</v>
      </c>
      <c r="N78" s="55" t="s">
        <v>9</v>
      </c>
      <c r="O78" s="45"/>
    </row>
    <row r="79" spans="1:15" ht="31.5" customHeight="1" thickBot="1">
      <c r="A79" s="32"/>
      <c r="B79" s="14"/>
      <c r="C79" s="5" t="s">
        <v>26</v>
      </c>
      <c r="D79" s="51" t="s">
        <v>76</v>
      </c>
      <c r="E79" s="19">
        <v>200</v>
      </c>
      <c r="F79" s="26">
        <f aca="true" t="shared" si="11" ref="F79:O79">SUM(F80:F83)</f>
        <v>5.264</v>
      </c>
      <c r="G79" s="26">
        <f t="shared" si="11"/>
        <v>3.6750000000000003</v>
      </c>
      <c r="H79" s="26">
        <f t="shared" si="11"/>
        <v>28.155</v>
      </c>
      <c r="I79" s="26">
        <f t="shared" si="11"/>
        <v>118.432</v>
      </c>
      <c r="J79" s="26">
        <f t="shared" si="11"/>
        <v>0.1655</v>
      </c>
      <c r="K79" s="26">
        <f t="shared" si="11"/>
        <v>0.1174</v>
      </c>
      <c r="L79" s="26">
        <f t="shared" si="11"/>
        <v>0.45</v>
      </c>
      <c r="M79" s="26">
        <f t="shared" si="11"/>
        <v>14.54</v>
      </c>
      <c r="N79" s="26">
        <f t="shared" si="11"/>
        <v>2.4065000000000003</v>
      </c>
      <c r="O79" s="26">
        <f t="shared" si="11"/>
        <v>0</v>
      </c>
    </row>
    <row r="80" spans="1:15" ht="25.5" customHeight="1" thickBot="1">
      <c r="A80" s="32"/>
      <c r="B80" s="1"/>
      <c r="C80" s="3"/>
      <c r="D80" s="49" t="s">
        <v>19</v>
      </c>
      <c r="E80" s="8"/>
      <c r="F80" s="24">
        <v>0.84</v>
      </c>
      <c r="G80" s="24">
        <v>0.96</v>
      </c>
      <c r="H80" s="24">
        <v>1.41</v>
      </c>
      <c r="I80" s="24">
        <v>14.952</v>
      </c>
      <c r="J80" s="24">
        <v>0.012</v>
      </c>
      <c r="K80" s="24">
        <v>0.045</v>
      </c>
      <c r="L80" s="24">
        <v>0.45</v>
      </c>
      <c r="M80" s="24">
        <v>7.2</v>
      </c>
      <c r="N80" s="24">
        <v>0.06</v>
      </c>
      <c r="O80" s="15"/>
    </row>
    <row r="81" spans="1:15" ht="25.5" customHeight="1" thickBot="1">
      <c r="A81" s="32"/>
      <c r="B81" s="1"/>
      <c r="C81" s="3"/>
      <c r="D81" s="49" t="s">
        <v>43</v>
      </c>
      <c r="E81" s="59"/>
      <c r="F81" s="24">
        <v>4.41</v>
      </c>
      <c r="G81" s="24">
        <v>1.155</v>
      </c>
      <c r="H81" s="24">
        <v>21.735</v>
      </c>
      <c r="I81" s="24">
        <v>70.35</v>
      </c>
      <c r="J81" s="24">
        <v>0.1505</v>
      </c>
      <c r="K81" s="24">
        <v>0.07</v>
      </c>
      <c r="L81" s="24"/>
      <c r="M81" s="24">
        <v>7</v>
      </c>
      <c r="N81" s="24">
        <v>2.3275</v>
      </c>
      <c r="O81" s="15"/>
    </row>
    <row r="82" spans="1:15" ht="25.5" customHeight="1" thickBot="1">
      <c r="A82" s="32"/>
      <c r="B82" s="1"/>
      <c r="C82" s="3"/>
      <c r="D82" s="49" t="s">
        <v>51</v>
      </c>
      <c r="E82" s="59"/>
      <c r="F82" s="24">
        <v>0.014</v>
      </c>
      <c r="G82" s="24">
        <v>1.56</v>
      </c>
      <c r="H82" s="24">
        <v>0.02</v>
      </c>
      <c r="I82" s="24">
        <v>14.18</v>
      </c>
      <c r="J82" s="24">
        <v>0.003</v>
      </c>
      <c r="K82" s="24">
        <v>0.0024</v>
      </c>
      <c r="L82" s="24"/>
      <c r="M82" s="24">
        <v>0.24</v>
      </c>
      <c r="N82" s="24">
        <v>0.004</v>
      </c>
      <c r="O82" s="15"/>
    </row>
    <row r="83" spans="1:15" ht="25.5" customHeight="1" thickBot="1">
      <c r="A83" s="32"/>
      <c r="B83" s="1"/>
      <c r="C83" s="3"/>
      <c r="D83" s="49" t="s">
        <v>13</v>
      </c>
      <c r="E83" s="59"/>
      <c r="F83" s="24"/>
      <c r="G83" s="24"/>
      <c r="H83" s="24">
        <v>4.99</v>
      </c>
      <c r="I83" s="24">
        <v>18.95</v>
      </c>
      <c r="J83" s="24"/>
      <c r="K83" s="24"/>
      <c r="L83" s="24"/>
      <c r="M83" s="24">
        <v>0.1</v>
      </c>
      <c r="N83" s="24">
        <v>0.015</v>
      </c>
      <c r="O83" s="15"/>
    </row>
    <row r="84" spans="1:15" ht="0.75" customHeight="1" hidden="1" thickBot="1">
      <c r="A84" s="32"/>
      <c r="B84" s="14"/>
      <c r="C84" s="6"/>
      <c r="D84" s="20"/>
      <c r="E84" s="13"/>
      <c r="F84" s="28"/>
      <c r="G84" s="28"/>
      <c r="H84" s="28"/>
      <c r="I84" s="28"/>
      <c r="J84" s="28"/>
      <c r="K84" s="28"/>
      <c r="L84" s="28"/>
      <c r="M84" s="28"/>
      <c r="N84" s="28"/>
      <c r="O84" s="43"/>
    </row>
    <row r="85" spans="1:15" ht="23.25" customHeight="1" thickBot="1">
      <c r="A85" s="32"/>
      <c r="B85" s="9"/>
      <c r="C85" s="10"/>
      <c r="D85" s="2" t="s">
        <v>25</v>
      </c>
      <c r="E85" s="55"/>
      <c r="F85" s="27">
        <f aca="true" t="shared" si="12" ref="F85:N85">F79</f>
        <v>5.264</v>
      </c>
      <c r="G85" s="27">
        <f t="shared" si="12"/>
        <v>3.6750000000000003</v>
      </c>
      <c r="H85" s="27">
        <f t="shared" si="12"/>
        <v>28.155</v>
      </c>
      <c r="I85" s="27">
        <f t="shared" si="12"/>
        <v>118.432</v>
      </c>
      <c r="J85" s="27">
        <f t="shared" si="12"/>
        <v>0.1655</v>
      </c>
      <c r="K85" s="27">
        <f t="shared" si="12"/>
        <v>0.1174</v>
      </c>
      <c r="L85" s="27">
        <f t="shared" si="12"/>
        <v>0.45</v>
      </c>
      <c r="M85" s="27">
        <f t="shared" si="12"/>
        <v>14.54</v>
      </c>
      <c r="N85" s="27">
        <f t="shared" si="12"/>
        <v>2.4065000000000003</v>
      </c>
      <c r="O85" s="27"/>
    </row>
    <row r="86" spans="1:15" ht="15">
      <c r="A86" s="32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42"/>
    </row>
    <row r="87" spans="2:15" ht="1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42"/>
    </row>
    <row r="88" spans="2:15" ht="1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42"/>
    </row>
  </sheetData>
  <sheetProtection/>
  <mergeCells count="19">
    <mergeCell ref="E3:E7"/>
    <mergeCell ref="F3:H7"/>
    <mergeCell ref="I3:I7"/>
    <mergeCell ref="J3:L7"/>
    <mergeCell ref="M3:N7"/>
    <mergeCell ref="M73:N77"/>
    <mergeCell ref="O73:O77"/>
    <mergeCell ref="O3:O7"/>
    <mergeCell ref="B1:O1"/>
    <mergeCell ref="B3:B7"/>
    <mergeCell ref="C3:C7"/>
    <mergeCell ref="D3:D7"/>
    <mergeCell ref="B73:B77"/>
    <mergeCell ref="C73:C77"/>
    <mergeCell ref="D73:D77"/>
    <mergeCell ref="E73:E77"/>
    <mergeCell ref="F73:H77"/>
    <mergeCell ref="I73:I77"/>
    <mergeCell ref="J73:L7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2023-03-30T12:52:34Z</cp:lastPrinted>
  <dcterms:created xsi:type="dcterms:W3CDTF">2019-11-19T11:04:26Z</dcterms:created>
  <dcterms:modified xsi:type="dcterms:W3CDTF">2023-03-30T12:52:57Z</dcterms:modified>
  <cp:category/>
  <cp:version/>
  <cp:contentType/>
  <cp:contentStatus/>
</cp:coreProperties>
</file>