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9 день" sheetId="1" r:id="rId1"/>
  </sheets>
  <definedNames>
    <definedName name="_xlnm.Print_Area" localSheetId="0">'09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<sst xmlns="http://schemas.openxmlformats.org/spreadsheetml/2006/main" count="113" uniqueCount="75">
  <si>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</si>
  <si>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</si>
  <si>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</si>
  <si>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</si>
  <si>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</si>
  <si>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</si>
  <si>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</si>
  <si>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</si>
  <si>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</si>
  <si>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</si>
  <si>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</si>
  <si>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</si>
  <si>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</si>
  <si>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</si>
  <si>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</si>
  <si>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</si>
  <si>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</si>
  <si>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</si>
  <si>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</si>
  <si>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</si>
  <si>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</si>
  <si>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</si>
  <si>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</si>
  <si>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</si>
  <si>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</si>
  <si>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</si>
  <si>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</si>
  <si>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</si>
  <si>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</si>
  <si>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</si>
  <si>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</si>
  <si>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</si>
  <si>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</si>
  <si>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</si>
  <si>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</si>
  <si>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</si>
  <si>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</si>
  <si>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Пшено</t>
  </si>
  <si>
    <t>Чай с молоком</t>
  </si>
  <si>
    <t>Компот из сухофруктов</t>
  </si>
  <si>
    <t>Сухофрукты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</si>
  <si>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</si>
  <si>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</si>
  <si>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</si>
  <si>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</si>
  <si>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</si>
  <si>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</si>
  <si>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 xml:space="preserve">Мука </t>
  </si>
  <si>
    <t>Котлета рыбная</t>
  </si>
  <si>
    <t>-</t>
  </si>
  <si>
    <t>Лапша домашняя на курином бульоне</t>
  </si>
  <si>
    <t>Суфле из отварного мяса кур с рисом</t>
  </si>
  <si>
    <t>Рыба минтай</t>
  </si>
  <si>
    <t>Кофейный напиток</t>
  </si>
  <si>
    <t>Растительное масло</t>
  </si>
  <si>
    <t>Лавровый лист</t>
  </si>
  <si>
    <t>Салат "Витаминный"</t>
  </si>
  <si>
    <t>№ техн.  карты</t>
  </si>
  <si>
    <t>44</t>
  </si>
  <si>
    <t>41</t>
  </si>
  <si>
    <t>50</t>
  </si>
  <si>
    <t>16</t>
  </si>
  <si>
    <t>18</t>
  </si>
  <si>
    <t>89</t>
  </si>
  <si>
    <t>4</t>
  </si>
  <si>
    <t>37</t>
  </si>
  <si>
    <t>14</t>
  </si>
  <si>
    <t>30</t>
  </si>
  <si>
    <t>25</t>
  </si>
  <si>
    <t>102</t>
  </si>
  <si>
    <t>Суп молочный с макаронными изделиями</t>
  </si>
  <si>
    <t>9 день.</t>
  </si>
  <si>
    <t>Кулеш молочный пшенный</t>
  </si>
  <si>
    <t>22.06.2023 г</t>
  </si>
  <si>
    <t>Апельсин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</si>
</sst>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22">
      <selection activeCell="E25" sqref="E25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5.8515625" style="0" bestFit="1" customWidth="1"/>
    <col min="6" max="6" width="13.710937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customWidth="1"/>
    <col min="15" max="15" width="9.140625" style="38" bestFit="1" customWidth="1"/>
  </cols>
  <sheetData>
    <row r="1" spans="1:15" ht="24">
      <c r="A1" s="28"/>
      <c r="B1" s="78" t="s">
        <v>71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thickBot="1">
      <c r="A2" s="28"/>
      <c r="B2" s="28"/>
      <c r="C2" s="28" t="s">
        <v>73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</row>
    <row r="3" spans="1:15" ht="31.5" customHeight="1">
      <c r="A3" s="28"/>
      <c r="B3" s="58" t="s">
        <v>0</v>
      </c>
      <c r="C3" s="58" t="s">
        <v>31</v>
      </c>
      <c r="D3" s="58" t="s">
        <v>32</v>
      </c>
      <c r="E3" s="58" t="s">
        <v>28</v>
      </c>
      <c r="F3" s="61" t="s">
        <v>29</v>
      </c>
      <c r="G3" s="62"/>
      <c r="H3" s="63"/>
      <c r="I3" s="58" t="s">
        <v>43</v>
      </c>
      <c r="J3" s="61" t="s">
        <v>30</v>
      </c>
      <c r="K3" s="62"/>
      <c r="L3" s="63"/>
      <c r="M3" s="61" t="s">
        <v>44</v>
      </c>
      <c r="N3" s="63"/>
      <c r="O3" s="70" t="s">
        <v>57</v>
      </c>
    </row>
    <row r="4" spans="1:15" ht="15" customHeight="1">
      <c r="A4" s="28"/>
      <c r="B4" s="59"/>
      <c r="C4" s="59"/>
      <c r="D4" s="59"/>
      <c r="E4" s="59"/>
      <c r="F4" s="64"/>
      <c r="G4" s="65"/>
      <c r="H4" s="66"/>
      <c r="I4" s="59"/>
      <c r="J4" s="64"/>
      <c r="K4" s="65"/>
      <c r="L4" s="66"/>
      <c r="M4" s="64"/>
      <c r="N4" s="66"/>
      <c r="O4" s="71"/>
    </row>
    <row r="5" spans="1:15" ht="15" customHeight="1">
      <c r="A5" s="28"/>
      <c r="B5" s="59"/>
      <c r="C5" s="59"/>
      <c r="D5" s="59"/>
      <c r="E5" s="59"/>
      <c r="F5" s="64"/>
      <c r="G5" s="65"/>
      <c r="H5" s="66"/>
      <c r="I5" s="59"/>
      <c r="J5" s="64"/>
      <c r="K5" s="65"/>
      <c r="L5" s="66"/>
      <c r="M5" s="64"/>
      <c r="N5" s="66"/>
      <c r="O5" s="71"/>
    </row>
    <row r="6" spans="1:15" ht="15" customHeight="1">
      <c r="A6" s="28"/>
      <c r="B6" s="59"/>
      <c r="C6" s="59"/>
      <c r="D6" s="59"/>
      <c r="E6" s="59"/>
      <c r="F6" s="64"/>
      <c r="G6" s="65"/>
      <c r="H6" s="66"/>
      <c r="I6" s="59"/>
      <c r="J6" s="64"/>
      <c r="K6" s="65"/>
      <c r="L6" s="66"/>
      <c r="M6" s="64"/>
      <c r="N6" s="66"/>
      <c r="O6" s="71"/>
    </row>
    <row r="7" spans="1:15" ht="15" customHeight="1" thickBot="1">
      <c r="A7" s="28"/>
      <c r="B7" s="60"/>
      <c r="C7" s="60"/>
      <c r="D7" s="60"/>
      <c r="E7" s="60"/>
      <c r="F7" s="67"/>
      <c r="G7" s="68"/>
      <c r="H7" s="69"/>
      <c r="I7" s="60"/>
      <c r="J7" s="67"/>
      <c r="K7" s="68"/>
      <c r="L7" s="69"/>
      <c r="M7" s="67"/>
      <c r="N7" s="69"/>
      <c r="O7" s="72"/>
    </row>
    <row r="8" spans="1:15" ht="15.75" thickBot="1">
      <c r="A8" s="28"/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35"/>
    </row>
    <row r="9" spans="1:15" s="11" customFormat="1" ht="23.25" customHeight="1" thickBot="1">
      <c r="A9" s="29"/>
      <c r="B9" s="14"/>
      <c r="C9" s="5" t="s">
        <v>10</v>
      </c>
      <c r="D9" s="51" t="s">
        <v>72</v>
      </c>
      <c r="E9" s="19">
        <v>200</v>
      </c>
      <c r="F9" s="26">
        <f aca="true" t="shared" si="0" ref="F9:N9">F10+F11+F12+F13</f>
        <v>6.575</v>
      </c>
      <c r="G9" s="26">
        <f t="shared" si="0"/>
        <v>8.885</v>
      </c>
      <c r="H9" s="26">
        <f t="shared" si="0"/>
        <v>32.765</v>
      </c>
      <c r="I9" s="26">
        <f t="shared" si="0"/>
        <v>240.45000000000002</v>
      </c>
      <c r="J9" s="26">
        <f t="shared" si="0"/>
        <v>0.1295</v>
      </c>
      <c r="K9" s="26">
        <f t="shared" si="0"/>
        <v>0.21100000000000002</v>
      </c>
      <c r="L9" s="26">
        <f t="shared" si="0"/>
        <v>1.95</v>
      </c>
      <c r="M9" s="26">
        <f t="shared" si="0"/>
        <v>168.74999999999997</v>
      </c>
      <c r="N9" s="26">
        <f t="shared" si="0"/>
        <v>0.9750000000000001</v>
      </c>
      <c r="O9" s="36" t="s">
        <v>62</v>
      </c>
    </row>
    <row r="10" spans="1:15" ht="23.25" customHeight="1" thickBot="1">
      <c r="A10" s="28"/>
      <c r="B10" s="1"/>
      <c r="C10" s="3"/>
      <c r="D10" s="43" t="s">
        <v>20</v>
      </c>
      <c r="E10" s="12"/>
      <c r="F10" s="25">
        <v>3.64</v>
      </c>
      <c r="G10" s="25">
        <v>4.16</v>
      </c>
      <c r="H10" s="25">
        <v>6.11</v>
      </c>
      <c r="I10" s="25">
        <v>80.1</v>
      </c>
      <c r="J10" s="25">
        <v>0.052</v>
      </c>
      <c r="K10" s="25">
        <v>0.195</v>
      </c>
      <c r="L10" s="25">
        <v>1.95</v>
      </c>
      <c r="M10" s="25">
        <v>161.2</v>
      </c>
      <c r="N10" s="25">
        <v>0.26</v>
      </c>
      <c r="O10" s="15"/>
    </row>
    <row r="11" spans="1:15" ht="23.25" customHeight="1" thickBot="1">
      <c r="A11" s="28"/>
      <c r="B11" s="17"/>
      <c r="C11" s="18"/>
      <c r="D11" s="43" t="s">
        <v>37</v>
      </c>
      <c r="E11" s="55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5"/>
    </row>
    <row r="12" spans="1:15" ht="23.25" customHeight="1" thickBot="1">
      <c r="A12" s="28"/>
      <c r="B12" s="17"/>
      <c r="C12" s="18"/>
      <c r="D12" s="43" t="s">
        <v>12</v>
      </c>
      <c r="E12" s="55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5"/>
    </row>
    <row r="13" spans="1:15" s="4" customFormat="1" ht="23.25" customHeight="1" thickBot="1">
      <c r="A13" s="28"/>
      <c r="B13" s="22"/>
      <c r="C13" s="16"/>
      <c r="D13" s="43" t="s">
        <v>13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5"/>
    </row>
    <row r="14" spans="1:15" ht="23.25" customHeight="1" thickBot="1">
      <c r="A14" s="28"/>
      <c r="B14" s="14"/>
      <c r="C14" s="21"/>
      <c r="D14" s="44" t="s">
        <v>38</v>
      </c>
      <c r="E14" s="7">
        <v>200</v>
      </c>
      <c r="F14" s="20">
        <f aca="true" t="shared" si="1" ref="F14:N14">SUM(F15:F17)</f>
        <v>1.96</v>
      </c>
      <c r="G14" s="20">
        <f t="shared" si="1"/>
        <v>2.24</v>
      </c>
      <c r="H14" s="20">
        <f t="shared" si="1"/>
        <v>18.26</v>
      </c>
      <c r="I14" s="20">
        <f t="shared" si="1"/>
        <v>97.45</v>
      </c>
      <c r="J14" s="20">
        <f t="shared" si="1"/>
        <v>0.028</v>
      </c>
      <c r="K14" s="20">
        <f t="shared" si="1"/>
        <v>0.105</v>
      </c>
      <c r="L14" s="20">
        <f t="shared" si="1"/>
        <v>1.05</v>
      </c>
      <c r="M14" s="20">
        <f t="shared" si="1"/>
        <v>87.1</v>
      </c>
      <c r="N14" s="20">
        <f t="shared" si="1"/>
        <v>0.185</v>
      </c>
      <c r="O14" s="33" t="s">
        <v>61</v>
      </c>
    </row>
    <row r="15" spans="1:15" ht="23.25" customHeight="1" thickBot="1">
      <c r="A15" s="28"/>
      <c r="B15" s="17"/>
      <c r="C15" s="18"/>
      <c r="D15" s="43" t="s">
        <v>35</v>
      </c>
      <c r="E15" s="8"/>
      <c r="F15" s="23"/>
      <c r="G15" s="23"/>
      <c r="H15" s="23"/>
      <c r="I15" s="23"/>
      <c r="J15" s="23"/>
      <c r="K15" s="23"/>
      <c r="L15" s="23"/>
      <c r="M15" s="23"/>
      <c r="N15" s="23"/>
      <c r="O15" s="15"/>
    </row>
    <row r="16" spans="1:15" ht="23.25" customHeight="1" thickBot="1">
      <c r="A16" s="28"/>
      <c r="B16" s="17"/>
      <c r="C16" s="18"/>
      <c r="D16" s="43" t="s">
        <v>13</v>
      </c>
      <c r="E16" s="57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5"/>
    </row>
    <row r="17" spans="1:15" ht="23.25" customHeight="1" thickBot="1">
      <c r="A17" s="28"/>
      <c r="B17" s="17"/>
      <c r="C17" s="18"/>
      <c r="D17" s="43" t="s">
        <v>20</v>
      </c>
      <c r="E17" s="57"/>
      <c r="F17" s="23">
        <v>1.96</v>
      </c>
      <c r="G17" s="23">
        <v>2.24</v>
      </c>
      <c r="H17" s="23">
        <v>3.29</v>
      </c>
      <c r="I17" s="23">
        <v>40.6</v>
      </c>
      <c r="J17" s="23">
        <v>0.028</v>
      </c>
      <c r="K17" s="23">
        <v>0.105</v>
      </c>
      <c r="L17" s="23">
        <v>1.05</v>
      </c>
      <c r="M17" s="23">
        <v>86.8</v>
      </c>
      <c r="N17" s="23">
        <v>0.14</v>
      </c>
      <c r="O17" s="15"/>
    </row>
    <row r="18" spans="1:15" s="4" customFormat="1" ht="23.25" customHeight="1" thickBot="1">
      <c r="A18" s="28"/>
      <c r="B18" s="14"/>
      <c r="C18" s="6"/>
      <c r="D18" s="52" t="s">
        <v>14</v>
      </c>
      <c r="E18" s="7">
        <v>37</v>
      </c>
      <c r="F18" s="20">
        <f>F19+F20</f>
        <v>2.8</v>
      </c>
      <c r="G18" s="20">
        <f aca="true" t="shared" si="2" ref="G18:N18">G19+G20</f>
        <v>6.380000000000001</v>
      </c>
      <c r="H18" s="20">
        <f t="shared" si="2"/>
        <v>15.01</v>
      </c>
      <c r="I18" s="20">
        <f t="shared" si="2"/>
        <v>128.23</v>
      </c>
      <c r="J18" s="20">
        <f t="shared" si="2"/>
        <v>0.366</v>
      </c>
      <c r="K18" s="20">
        <f t="shared" si="2"/>
        <v>0.10400000000000001</v>
      </c>
      <c r="L18" s="20">
        <f t="shared" si="2"/>
        <v>0</v>
      </c>
      <c r="M18" s="20">
        <f t="shared" si="2"/>
        <v>14.4</v>
      </c>
      <c r="N18" s="20">
        <f t="shared" si="2"/>
        <v>0.734</v>
      </c>
      <c r="O18" s="33" t="s">
        <v>58</v>
      </c>
    </row>
    <row r="19" spans="1:15" ht="23.25" customHeight="1" thickBot="1">
      <c r="A19" s="28"/>
      <c r="B19" s="17"/>
      <c r="C19" s="18"/>
      <c r="D19" s="43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5"/>
    </row>
    <row r="20" spans="1:15" ht="23.25" customHeight="1" thickBot="1">
      <c r="A20" s="28"/>
      <c r="B20" s="1"/>
      <c r="C20" s="3"/>
      <c r="D20" s="43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5"/>
    </row>
    <row r="21" spans="1:15" s="4" customFormat="1" ht="23.25" customHeight="1" thickBot="1">
      <c r="A21" s="28"/>
      <c r="B21" s="14"/>
      <c r="C21" s="5" t="s">
        <v>16</v>
      </c>
      <c r="D21" s="42" t="s">
        <v>74</v>
      </c>
      <c r="E21" s="19">
        <v>118</v>
      </c>
      <c r="F21" s="26">
        <v>0.72</v>
      </c>
      <c r="G21" s="26">
        <v>0.16</v>
      </c>
      <c r="H21" s="26">
        <v>6.48</v>
      </c>
      <c r="I21" s="26">
        <v>40</v>
      </c>
      <c r="J21" s="26"/>
      <c r="K21" s="26">
        <v>0.024</v>
      </c>
      <c r="L21" s="26"/>
      <c r="M21" s="26"/>
      <c r="N21" s="26">
        <v>0.24</v>
      </c>
      <c r="O21" s="36" t="s">
        <v>63</v>
      </c>
    </row>
    <row r="22" spans="1:15" s="4" customFormat="1" ht="23.25" customHeight="1" thickBot="1">
      <c r="A22" s="28"/>
      <c r="B22" s="14"/>
      <c r="C22" s="5" t="s">
        <v>17</v>
      </c>
      <c r="D22" s="42" t="s">
        <v>56</v>
      </c>
      <c r="E22" s="19">
        <v>63</v>
      </c>
      <c r="F22" s="26">
        <f>F23+F24+F25</f>
        <v>0.64</v>
      </c>
      <c r="G22" s="26">
        <f aca="true" t="shared" si="3" ref="G22:N22">G23+G24+G25</f>
        <v>5.035</v>
      </c>
      <c r="H22" s="26">
        <f t="shared" si="3"/>
        <v>2.472</v>
      </c>
      <c r="I22" s="26">
        <f t="shared" si="3"/>
        <v>61.190000000000005</v>
      </c>
      <c r="J22" s="26">
        <f t="shared" si="3"/>
        <v>0.0096</v>
      </c>
      <c r="K22" s="26">
        <f t="shared" si="3"/>
        <v>0.0208</v>
      </c>
      <c r="L22" s="26">
        <f t="shared" si="3"/>
        <v>17.2</v>
      </c>
      <c r="M22" s="26">
        <f t="shared" si="3"/>
        <v>19.68</v>
      </c>
      <c r="N22" s="26">
        <f t="shared" si="3"/>
        <v>0.256</v>
      </c>
      <c r="O22" s="36" t="s">
        <v>64</v>
      </c>
    </row>
    <row r="23" spans="1:15" ht="23.25" customHeight="1" thickBot="1">
      <c r="A23" s="28"/>
      <c r="B23" s="17"/>
      <c r="C23" s="18"/>
      <c r="D23" s="49" t="s">
        <v>19</v>
      </c>
      <c r="E23" s="54"/>
      <c r="F23" s="23">
        <v>0.432</v>
      </c>
      <c r="G23" s="23">
        <v>0.024</v>
      </c>
      <c r="H23" s="23">
        <v>1.128</v>
      </c>
      <c r="I23" s="23">
        <v>10.8</v>
      </c>
      <c r="J23" s="23">
        <v>0</v>
      </c>
      <c r="K23" s="23">
        <v>0.0096</v>
      </c>
      <c r="L23" s="23">
        <v>16.56</v>
      </c>
      <c r="M23" s="23">
        <v>11.52</v>
      </c>
      <c r="N23" s="23">
        <v>0.144</v>
      </c>
      <c r="O23" s="37"/>
    </row>
    <row r="24" spans="1:15" ht="23.25" customHeight="1" thickBot="1">
      <c r="A24" s="28"/>
      <c r="B24" s="17"/>
      <c r="C24" s="18"/>
      <c r="D24" s="49" t="s">
        <v>33</v>
      </c>
      <c r="E24" s="54"/>
      <c r="F24" s="23">
        <v>0.208</v>
      </c>
      <c r="G24" s="23">
        <v>0.016</v>
      </c>
      <c r="H24" s="23">
        <v>1.344</v>
      </c>
      <c r="I24" s="23">
        <v>5.44</v>
      </c>
      <c r="J24" s="23">
        <v>0.0096</v>
      </c>
      <c r="K24" s="23">
        <v>0.0112</v>
      </c>
      <c r="L24" s="23">
        <v>0.64</v>
      </c>
      <c r="M24" s="23">
        <v>8.16</v>
      </c>
      <c r="N24" s="23">
        <v>0.112</v>
      </c>
      <c r="O24" s="37"/>
    </row>
    <row r="25" spans="1:15" ht="23.25" customHeight="1" thickBot="1">
      <c r="A25" s="28"/>
      <c r="B25" s="17"/>
      <c r="C25" s="18"/>
      <c r="D25" s="49" t="s">
        <v>54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5"/>
    </row>
    <row r="26" spans="1:15" ht="35.25" customHeight="1" thickBot="1">
      <c r="A26" s="28"/>
      <c r="B26" s="14"/>
      <c r="C26" s="21"/>
      <c r="D26" s="44" t="s">
        <v>50</v>
      </c>
      <c r="E26" s="7">
        <v>250</v>
      </c>
      <c r="F26" s="20">
        <f>F27+F28+F29+F30+F31+F32+F34</f>
        <v>9.777999999999999</v>
      </c>
      <c r="G26" s="20">
        <f aca="true" t="shared" si="4" ref="G26:N26">G27+G28+G29+G30+G31+G32+G34</f>
        <v>11.267</v>
      </c>
      <c r="H26" s="20">
        <f t="shared" si="4"/>
        <v>12.816</v>
      </c>
      <c r="I26" s="20">
        <f>SUM(I27:I34)</f>
        <v>192.315</v>
      </c>
      <c r="J26" s="20">
        <f t="shared" si="4"/>
        <v>0.0882</v>
      </c>
      <c r="K26" s="20">
        <f t="shared" si="4"/>
        <v>0.16419999999999998</v>
      </c>
      <c r="L26" s="20">
        <f t="shared" si="4"/>
        <v>0.52</v>
      </c>
      <c r="M26" s="20">
        <f t="shared" si="4"/>
        <v>41.66</v>
      </c>
      <c r="N26" s="20">
        <f t="shared" si="4"/>
        <v>1.491</v>
      </c>
      <c r="O26" s="33" t="s">
        <v>60</v>
      </c>
    </row>
    <row r="27" spans="1:15" ht="23.25" customHeight="1" thickBot="1">
      <c r="A27" s="28"/>
      <c r="B27" s="17"/>
      <c r="C27" s="18"/>
      <c r="D27" s="43" t="s">
        <v>41</v>
      </c>
      <c r="E27" s="50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3.25" customHeight="1" thickBot="1">
      <c r="A28" s="28"/>
      <c r="B28" s="17"/>
      <c r="C28" s="18"/>
      <c r="D28" s="43" t="s">
        <v>24</v>
      </c>
      <c r="E28" s="55"/>
      <c r="F28" s="23">
        <v>1.751</v>
      </c>
      <c r="G28" s="23">
        <v>0.187</v>
      </c>
      <c r="H28" s="23">
        <v>11.73</v>
      </c>
      <c r="I28" s="23">
        <v>56.78</v>
      </c>
      <c r="J28" s="23">
        <v>0.0425</v>
      </c>
      <c r="K28" s="23">
        <v>0.0136</v>
      </c>
      <c r="L28" s="23"/>
      <c r="M28" s="23">
        <v>3.06</v>
      </c>
      <c r="N28" s="23">
        <v>0.204</v>
      </c>
      <c r="O28" s="15"/>
    </row>
    <row r="29" spans="1:15" ht="23.25" customHeight="1" thickBot="1">
      <c r="A29" s="28"/>
      <c r="B29" s="17"/>
      <c r="C29" s="18"/>
      <c r="D29" s="43" t="s">
        <v>12</v>
      </c>
      <c r="E29" s="55"/>
      <c r="F29" s="23">
        <v>0.035</v>
      </c>
      <c r="G29" s="23">
        <v>3.9</v>
      </c>
      <c r="H29" s="23">
        <v>0.05</v>
      </c>
      <c r="I29" s="23">
        <v>35.45</v>
      </c>
      <c r="J29" s="23">
        <v>0.0075</v>
      </c>
      <c r="K29" s="23">
        <v>0.006</v>
      </c>
      <c r="L29" s="23"/>
      <c r="M29" s="23">
        <v>0.6</v>
      </c>
      <c r="N29" s="23">
        <v>0.01</v>
      </c>
      <c r="O29" s="15"/>
    </row>
    <row r="30" spans="1:15" ht="23.25" customHeight="1" thickBot="1">
      <c r="A30" s="28"/>
      <c r="B30" s="17"/>
      <c r="C30" s="18"/>
      <c r="D30" s="43" t="s">
        <v>25</v>
      </c>
      <c r="E30" s="55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1.2</v>
      </c>
      <c r="N30" s="23">
        <v>0.6</v>
      </c>
      <c r="O30" s="15"/>
    </row>
    <row r="31" spans="1:15" ht="23.25" customHeight="1" thickBot="1">
      <c r="A31" s="28"/>
      <c r="B31" s="17"/>
      <c r="C31" s="18"/>
      <c r="D31" s="43" t="s">
        <v>34</v>
      </c>
      <c r="E31" s="55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5"/>
    </row>
    <row r="32" spans="1:15" ht="23.25" customHeight="1" thickBot="1">
      <c r="A32" s="28"/>
      <c r="B32" s="17"/>
      <c r="C32" s="18"/>
      <c r="D32" s="43" t="s">
        <v>33</v>
      </c>
      <c r="E32" s="55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5"/>
    </row>
    <row r="33" spans="1:15" s="4" customFormat="1" ht="23.25" customHeight="1" thickBot="1">
      <c r="A33" s="28"/>
      <c r="B33" s="22"/>
      <c r="C33" s="16"/>
      <c r="D33" s="43" t="s">
        <v>55</v>
      </c>
      <c r="E33" s="55"/>
      <c r="F33" s="23">
        <v>0.038</v>
      </c>
      <c r="G33" s="23">
        <v>0.042</v>
      </c>
      <c r="H33" s="23">
        <v>0.24</v>
      </c>
      <c r="I33" s="23">
        <v>1.565</v>
      </c>
      <c r="J33" s="23"/>
      <c r="K33" s="23"/>
      <c r="L33" s="23"/>
      <c r="M33" s="23"/>
      <c r="N33" s="23"/>
      <c r="O33" s="15"/>
    </row>
    <row r="34" spans="1:15" ht="23.25" customHeight="1" thickBot="1">
      <c r="A34" s="28"/>
      <c r="B34" s="17"/>
      <c r="C34" s="18"/>
      <c r="D34" s="43" t="s">
        <v>45</v>
      </c>
      <c r="E34" s="55" t="s">
        <v>49</v>
      </c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0.233</v>
      </c>
      <c r="O34" s="15"/>
    </row>
    <row r="35" spans="1:15" ht="33" customHeight="1" thickBot="1">
      <c r="A35" s="28"/>
      <c r="B35" s="14"/>
      <c r="C35" s="21"/>
      <c r="D35" s="44" t="s">
        <v>51</v>
      </c>
      <c r="E35" s="7">
        <v>150</v>
      </c>
      <c r="F35" s="20">
        <f aca="true" t="shared" si="5" ref="F35:M35">F36+F37+F38+F39+F40</f>
        <v>22.861</v>
      </c>
      <c r="G35" s="20">
        <f t="shared" si="5"/>
        <v>25.29</v>
      </c>
      <c r="H35" s="20">
        <f t="shared" si="5"/>
        <v>13.536000000000001</v>
      </c>
      <c r="I35" s="20">
        <f t="shared" si="5"/>
        <v>373.91</v>
      </c>
      <c r="J35" s="20">
        <f t="shared" si="5"/>
        <v>0.12510000000000002</v>
      </c>
      <c r="K35" s="20">
        <f t="shared" si="5"/>
        <v>0.4032</v>
      </c>
      <c r="L35" s="20">
        <f t="shared" si="5"/>
        <v>0.6</v>
      </c>
      <c r="M35" s="20">
        <f t="shared" si="5"/>
        <v>91.39999999999999</v>
      </c>
      <c r="N35" s="20">
        <f>N36+N37+N38+N39+N40</f>
        <v>2.7230000000000003</v>
      </c>
      <c r="O35" s="33" t="s">
        <v>67</v>
      </c>
    </row>
    <row r="36" spans="1:15" ht="23.25" customHeight="1" thickBot="1">
      <c r="A36" s="28"/>
      <c r="B36" s="17"/>
      <c r="C36" s="18"/>
      <c r="D36" s="43" t="s">
        <v>25</v>
      </c>
      <c r="E36" s="55"/>
      <c r="F36" s="23">
        <v>6.096</v>
      </c>
      <c r="G36" s="23">
        <v>5.52</v>
      </c>
      <c r="H36" s="23">
        <v>0.336</v>
      </c>
      <c r="I36" s="23">
        <v>75.36</v>
      </c>
      <c r="J36" s="23">
        <v>0.0336</v>
      </c>
      <c r="K36" s="23">
        <v>0.2112</v>
      </c>
      <c r="L36" s="23"/>
      <c r="M36" s="23">
        <v>26.4</v>
      </c>
      <c r="N36" s="23">
        <v>1.2</v>
      </c>
      <c r="O36" s="15"/>
    </row>
    <row r="37" spans="1:15" ht="23.25" customHeight="1" thickBot="1">
      <c r="A37" s="28"/>
      <c r="B37" s="17"/>
      <c r="C37" s="18"/>
      <c r="D37" s="43" t="s">
        <v>20</v>
      </c>
      <c r="E37" s="55"/>
      <c r="F37" s="23">
        <v>1.12</v>
      </c>
      <c r="G37" s="23">
        <v>1</v>
      </c>
      <c r="H37" s="23">
        <v>1.88</v>
      </c>
      <c r="I37" s="23">
        <v>20.8</v>
      </c>
      <c r="J37" s="23">
        <v>0.016</v>
      </c>
      <c r="K37" s="23">
        <v>0.06</v>
      </c>
      <c r="L37" s="23">
        <v>0.6</v>
      </c>
      <c r="M37" s="23">
        <v>49.6</v>
      </c>
      <c r="N37" s="23">
        <v>0.08</v>
      </c>
      <c r="O37" s="15"/>
    </row>
    <row r="38" spans="1:15" ht="23.25" customHeight="1" thickBot="1">
      <c r="A38" s="28"/>
      <c r="B38" s="17"/>
      <c r="C38" s="18"/>
      <c r="D38" s="43" t="s">
        <v>12</v>
      </c>
      <c r="E38" s="55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5"/>
    </row>
    <row r="39" spans="1:15" ht="23.25" customHeight="1" thickBot="1">
      <c r="A39" s="28"/>
      <c r="B39" s="17"/>
      <c r="C39" s="18"/>
      <c r="D39" s="43" t="s">
        <v>41</v>
      </c>
      <c r="E39" s="55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5"/>
    </row>
    <row r="40" spans="1:15" ht="23.25" customHeight="1" thickBot="1">
      <c r="A40" s="28"/>
      <c r="B40" s="17"/>
      <c r="C40" s="18"/>
      <c r="D40" s="43" t="s">
        <v>36</v>
      </c>
      <c r="E40" s="55"/>
      <c r="F40" s="23">
        <v>1.05</v>
      </c>
      <c r="G40" s="23">
        <v>0.15</v>
      </c>
      <c r="H40" s="23">
        <v>10.71</v>
      </c>
      <c r="I40" s="23">
        <v>49.5</v>
      </c>
      <c r="J40" s="23">
        <v>0.012</v>
      </c>
      <c r="K40" s="23">
        <v>0.006</v>
      </c>
      <c r="L40" s="23"/>
      <c r="M40" s="23">
        <v>1.2</v>
      </c>
      <c r="N40" s="23">
        <v>0.153</v>
      </c>
      <c r="O40" s="15"/>
    </row>
    <row r="41" spans="1:15" ht="23.25" customHeight="1" thickBot="1">
      <c r="A41" s="28"/>
      <c r="B41" s="17"/>
      <c r="C41" s="18"/>
      <c r="D41" s="43" t="s">
        <v>45</v>
      </c>
      <c r="E41" s="55"/>
      <c r="F41" s="23"/>
      <c r="G41" s="23"/>
      <c r="H41" s="23"/>
      <c r="I41" s="23"/>
      <c r="J41" s="23"/>
      <c r="K41" s="23"/>
      <c r="L41" s="23"/>
      <c r="M41" s="23">
        <v>29.44</v>
      </c>
      <c r="N41" s="23">
        <v>0.233</v>
      </c>
      <c r="O41" s="15"/>
    </row>
    <row r="42" spans="1:15" ht="23.25" customHeight="1" thickBot="1">
      <c r="A42" s="28"/>
      <c r="B42" s="14"/>
      <c r="C42" s="21"/>
      <c r="D42" s="44" t="s">
        <v>39</v>
      </c>
      <c r="E42" s="7">
        <v>200</v>
      </c>
      <c r="F42" s="20">
        <f>F43+F44</f>
        <v>0.176</v>
      </c>
      <c r="G42" s="20">
        <f aca="true" t="shared" si="6" ref="G42:N42">G43+G44</f>
        <v>0</v>
      </c>
      <c r="H42" s="20">
        <f t="shared" si="6"/>
        <v>15.584000000000001</v>
      </c>
      <c r="I42" s="20">
        <f t="shared" si="6"/>
        <v>60.402</v>
      </c>
      <c r="J42" s="20">
        <f t="shared" si="6"/>
        <v>0.08</v>
      </c>
      <c r="K42" s="20">
        <f t="shared" si="6"/>
        <v>0.0016</v>
      </c>
      <c r="L42" s="20">
        <f t="shared" si="6"/>
        <v>0.8</v>
      </c>
      <c r="M42" s="20">
        <f t="shared" si="6"/>
        <v>1.348</v>
      </c>
      <c r="N42" s="20">
        <f t="shared" si="6"/>
        <v>0.1255</v>
      </c>
      <c r="O42" s="33" t="s">
        <v>65</v>
      </c>
    </row>
    <row r="43" spans="1:15" s="4" customFormat="1" ht="23.25" customHeight="1" thickBot="1">
      <c r="A43" s="28"/>
      <c r="B43" s="22"/>
      <c r="C43" s="16"/>
      <c r="D43" s="43" t="s">
        <v>40</v>
      </c>
      <c r="E43" s="8"/>
      <c r="F43" s="23">
        <v>0.176</v>
      </c>
      <c r="G43" s="23"/>
      <c r="H43" s="23">
        <v>0.614</v>
      </c>
      <c r="I43" s="23">
        <v>3.552</v>
      </c>
      <c r="J43" s="23">
        <v>0.08</v>
      </c>
      <c r="K43" s="23">
        <v>0.0016</v>
      </c>
      <c r="L43" s="23">
        <v>0.8</v>
      </c>
      <c r="M43" s="23">
        <v>1.048</v>
      </c>
      <c r="N43" s="23">
        <v>0.121</v>
      </c>
      <c r="O43" s="15"/>
    </row>
    <row r="44" spans="1:15" ht="23.25" customHeight="1" thickBot="1">
      <c r="A44" s="28"/>
      <c r="B44" s="17"/>
      <c r="C44" s="18"/>
      <c r="D44" s="43" t="s">
        <v>13</v>
      </c>
      <c r="E44" s="55"/>
      <c r="F44" s="23"/>
      <c r="G44" s="23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0.0045</v>
      </c>
      <c r="O44" s="15"/>
    </row>
    <row r="45" spans="1:15" s="4" customFormat="1" ht="23.25" customHeight="1" thickBot="1">
      <c r="A45" s="28"/>
      <c r="B45" s="14"/>
      <c r="C45" s="6"/>
      <c r="D45" s="44" t="s">
        <v>22</v>
      </c>
      <c r="E45" s="7">
        <v>40</v>
      </c>
      <c r="F45" s="20">
        <v>2.64</v>
      </c>
      <c r="G45" s="20">
        <v>0.48</v>
      </c>
      <c r="H45" s="20">
        <v>13.68</v>
      </c>
      <c r="I45" s="20">
        <v>72.4</v>
      </c>
      <c r="J45" s="20">
        <v>0.07</v>
      </c>
      <c r="K45" s="20">
        <v>0.03</v>
      </c>
      <c r="L45" s="20"/>
      <c r="M45" s="20">
        <v>14</v>
      </c>
      <c r="N45" s="20">
        <v>1.5</v>
      </c>
      <c r="O45" s="33" t="s">
        <v>59</v>
      </c>
    </row>
    <row r="46" spans="1:15" s="4" customFormat="1" ht="23.25" customHeight="1" thickBot="1">
      <c r="A46" s="28"/>
      <c r="B46" s="14"/>
      <c r="C46" s="5" t="s">
        <v>23</v>
      </c>
      <c r="D46" s="47" t="s">
        <v>48</v>
      </c>
      <c r="E46" s="19">
        <v>60</v>
      </c>
      <c r="F46" s="26">
        <f>F47+F48+F49+F50+F51</f>
        <v>18.306</v>
      </c>
      <c r="G46" s="26">
        <f aca="true" t="shared" si="7" ref="G46:N46">G47+G48+G49+G50+G51</f>
        <v>11.675</v>
      </c>
      <c r="H46" s="26">
        <f t="shared" si="7"/>
        <v>5.7139999999999995</v>
      </c>
      <c r="I46" s="26">
        <f t="shared" si="7"/>
        <v>201.69</v>
      </c>
      <c r="J46" s="26">
        <f t="shared" si="7"/>
        <v>0.11800000000000001</v>
      </c>
      <c r="K46" s="26">
        <f t="shared" si="7"/>
        <v>0.32880000000000004</v>
      </c>
      <c r="L46" s="26">
        <f t="shared" si="7"/>
        <v>0.36</v>
      </c>
      <c r="M46" s="26">
        <f t="shared" si="7"/>
        <v>30.74</v>
      </c>
      <c r="N46" s="26">
        <f t="shared" si="7"/>
        <v>2.038</v>
      </c>
      <c r="O46" s="36" t="s">
        <v>69</v>
      </c>
    </row>
    <row r="47" spans="1:15" ht="23.25" customHeight="1" thickBot="1">
      <c r="A47" s="28"/>
      <c r="B47" s="17"/>
      <c r="C47" s="18"/>
      <c r="D47" s="46" t="s">
        <v>52</v>
      </c>
      <c r="E47" s="55"/>
      <c r="F47" s="23">
        <v>11.13</v>
      </c>
      <c r="G47" s="23">
        <v>0.63</v>
      </c>
      <c r="H47" s="23"/>
      <c r="I47" s="23">
        <v>50.4</v>
      </c>
      <c r="J47" s="23">
        <v>0.056</v>
      </c>
      <c r="K47" s="23">
        <v>0.105</v>
      </c>
      <c r="L47" s="23"/>
      <c r="M47" s="23"/>
      <c r="N47" s="23">
        <v>0.56</v>
      </c>
      <c r="O47" s="15"/>
    </row>
    <row r="48" spans="1:15" ht="23.25" customHeight="1" thickBot="1">
      <c r="A48" s="28"/>
      <c r="B48" s="17"/>
      <c r="C48" s="18"/>
      <c r="D48" s="46" t="s">
        <v>15</v>
      </c>
      <c r="E48" s="55"/>
      <c r="F48" s="23">
        <v>0.77</v>
      </c>
      <c r="G48" s="23">
        <v>0.3</v>
      </c>
      <c r="H48" s="23">
        <v>5</v>
      </c>
      <c r="I48" s="23">
        <v>26.2</v>
      </c>
      <c r="J48" s="23">
        <v>0.027</v>
      </c>
      <c r="K48" s="23">
        <v>0.003</v>
      </c>
      <c r="L48" s="23"/>
      <c r="M48" s="23">
        <v>2</v>
      </c>
      <c r="N48" s="23">
        <v>0.2</v>
      </c>
      <c r="O48" s="15"/>
    </row>
    <row r="49" spans="1:15" ht="23.25" customHeight="1" thickBot="1">
      <c r="A49" s="28"/>
      <c r="B49" s="17"/>
      <c r="C49" s="18"/>
      <c r="D49" s="46" t="s">
        <v>25</v>
      </c>
      <c r="E49" s="55"/>
      <c r="F49" s="23">
        <v>6.35</v>
      </c>
      <c r="G49" s="23">
        <v>5.75</v>
      </c>
      <c r="H49" s="23">
        <v>0.35</v>
      </c>
      <c r="I49" s="23">
        <v>78.5</v>
      </c>
      <c r="J49" s="23">
        <v>0.035</v>
      </c>
      <c r="K49" s="23">
        <v>0.22</v>
      </c>
      <c r="L49" s="23"/>
      <c r="M49" s="23">
        <v>27.5</v>
      </c>
      <c r="N49" s="23">
        <v>1.25</v>
      </c>
      <c r="O49" s="15"/>
    </row>
    <row r="50" spans="1:15" ht="23.25" customHeight="1" thickBot="1">
      <c r="A50" s="28"/>
      <c r="B50" s="17"/>
      <c r="C50" s="18"/>
      <c r="D50" s="46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5"/>
    </row>
    <row r="51" spans="1:15" ht="23.25" customHeight="1" thickBot="1">
      <c r="A51" s="28"/>
      <c r="B51" s="17"/>
      <c r="C51" s="18"/>
      <c r="D51" s="46" t="s">
        <v>34</v>
      </c>
      <c r="E51" s="55"/>
      <c r="F51" s="23">
        <v>0.056</v>
      </c>
      <c r="G51" s="23"/>
      <c r="H51" s="23">
        <v>0.364</v>
      </c>
      <c r="I51" s="23">
        <v>1.64</v>
      </c>
      <c r="J51" s="23"/>
      <c r="K51" s="23">
        <v>0.0008</v>
      </c>
      <c r="L51" s="23">
        <v>0.36</v>
      </c>
      <c r="M51" s="23">
        <v>1.24</v>
      </c>
      <c r="N51" s="23">
        <v>0.028</v>
      </c>
      <c r="O51" s="15"/>
    </row>
    <row r="52" spans="1:15" ht="23.25" customHeight="1" thickBot="1">
      <c r="A52" s="28"/>
      <c r="B52" s="39"/>
      <c r="C52" s="21"/>
      <c r="D52" s="45" t="s">
        <v>22</v>
      </c>
      <c r="E52" s="7">
        <v>20</v>
      </c>
      <c r="F52" s="20">
        <v>1.32</v>
      </c>
      <c r="G52" s="20">
        <v>0.24</v>
      </c>
      <c r="H52" s="20">
        <v>6.84</v>
      </c>
      <c r="I52" s="20">
        <v>36.2</v>
      </c>
      <c r="J52" s="20">
        <v>0.035</v>
      </c>
      <c r="K52" s="20">
        <v>0.015</v>
      </c>
      <c r="L52" s="20"/>
      <c r="M52" s="20">
        <v>7</v>
      </c>
      <c r="N52" s="20">
        <v>0.78</v>
      </c>
      <c r="O52" s="33" t="s">
        <v>59</v>
      </c>
    </row>
    <row r="53" spans="1:15" ht="23.25" customHeight="1" thickBot="1">
      <c r="A53" s="28"/>
      <c r="B53" s="14"/>
      <c r="C53" s="21"/>
      <c r="D53" s="45" t="s">
        <v>46</v>
      </c>
      <c r="E53" s="7">
        <v>50</v>
      </c>
      <c r="F53" s="20">
        <f>F54+F55+F56</f>
        <v>0.497</v>
      </c>
      <c r="G53" s="20">
        <f aca="true" t="shared" si="8" ref="G53:N53">G54+G55+G56</f>
        <v>3.939</v>
      </c>
      <c r="H53" s="20">
        <f t="shared" si="8"/>
        <v>2.6499999999999995</v>
      </c>
      <c r="I53" s="20">
        <f t="shared" si="8"/>
        <v>53.540000000000006</v>
      </c>
      <c r="J53" s="20">
        <f t="shared" si="8"/>
        <v>0.014499999999999999</v>
      </c>
      <c r="K53" s="20">
        <f t="shared" si="8"/>
        <v>0.0131</v>
      </c>
      <c r="L53" s="20">
        <f>L54+L55+L56</f>
        <v>0</v>
      </c>
      <c r="M53" s="20">
        <f t="shared" si="8"/>
        <v>1.7400000000000002</v>
      </c>
      <c r="N53" s="20">
        <f t="shared" si="8"/>
        <v>0.115</v>
      </c>
      <c r="O53" s="33" t="s">
        <v>68</v>
      </c>
    </row>
    <row r="54" spans="1:15" ht="23.25" customHeight="1" thickBot="1">
      <c r="A54" s="28"/>
      <c r="B54" s="17"/>
      <c r="C54" s="18"/>
      <c r="D54" s="46" t="s">
        <v>21</v>
      </c>
      <c r="E54" s="8"/>
      <c r="F54" s="23">
        <v>0.144</v>
      </c>
      <c r="G54" s="23"/>
      <c r="H54" s="23">
        <v>0.57</v>
      </c>
      <c r="I54" s="23">
        <v>2.825</v>
      </c>
      <c r="J54" s="23"/>
      <c r="K54" s="23">
        <v>0.0051</v>
      </c>
      <c r="L54" s="23"/>
      <c r="M54" s="23">
        <v>0.6</v>
      </c>
      <c r="N54" s="23">
        <v>0.069</v>
      </c>
      <c r="O54" s="15"/>
    </row>
    <row r="55" spans="1:15" ht="23.25" customHeight="1" thickBot="1">
      <c r="A55" s="28"/>
      <c r="B55" s="17"/>
      <c r="C55" s="18"/>
      <c r="D55" s="46" t="s">
        <v>47</v>
      </c>
      <c r="E55" s="13"/>
      <c r="F55" s="25">
        <v>0.318</v>
      </c>
      <c r="G55" s="25">
        <v>0.039</v>
      </c>
      <c r="H55" s="25">
        <v>2.03</v>
      </c>
      <c r="I55" s="25">
        <v>15.265</v>
      </c>
      <c r="J55" s="25">
        <v>0.007</v>
      </c>
      <c r="K55" s="25">
        <v>0.002</v>
      </c>
      <c r="L55" s="25"/>
      <c r="M55" s="25">
        <v>0.54</v>
      </c>
      <c r="N55" s="25">
        <v>0.036</v>
      </c>
      <c r="O55" s="15"/>
    </row>
    <row r="56" spans="1:15" ht="23.25" customHeight="1" thickBot="1">
      <c r="A56" s="28"/>
      <c r="B56" s="1"/>
      <c r="C56" s="3"/>
      <c r="D56" s="46" t="s">
        <v>12</v>
      </c>
      <c r="E56" s="55"/>
      <c r="F56" s="23">
        <v>0.035</v>
      </c>
      <c r="G56" s="23">
        <v>3.9</v>
      </c>
      <c r="H56" s="23">
        <v>0.05</v>
      </c>
      <c r="I56" s="23">
        <v>35.45</v>
      </c>
      <c r="J56" s="23">
        <v>0.0075</v>
      </c>
      <c r="K56" s="23">
        <v>0.006</v>
      </c>
      <c r="L56" s="23"/>
      <c r="M56" s="23">
        <v>0.6</v>
      </c>
      <c r="N56" s="23">
        <v>0.01</v>
      </c>
      <c r="O56" s="15"/>
    </row>
    <row r="57" spans="1:15" ht="23.25" customHeight="1" thickBot="1">
      <c r="A57" s="28"/>
      <c r="B57" s="14"/>
      <c r="C57" s="21"/>
      <c r="D57" s="44" t="s">
        <v>53</v>
      </c>
      <c r="E57" s="7">
        <v>200</v>
      </c>
      <c r="F57" s="20">
        <f>F58+F59</f>
        <v>0</v>
      </c>
      <c r="G57" s="20">
        <f aca="true" t="shared" si="9" ref="G57:N57">G58+G59</f>
        <v>0</v>
      </c>
      <c r="H57" s="20">
        <f t="shared" si="9"/>
        <v>19</v>
      </c>
      <c r="I57" s="20">
        <f t="shared" si="9"/>
        <v>45.5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0.3</v>
      </c>
      <c r="N57" s="20">
        <f t="shared" si="9"/>
        <v>0.04</v>
      </c>
      <c r="O57" s="33" t="s">
        <v>66</v>
      </c>
    </row>
    <row r="58" spans="1:15" s="4" customFormat="1" ht="23.25" customHeight="1" thickBot="1">
      <c r="A58" s="28"/>
      <c r="B58" s="22"/>
      <c r="C58" s="16"/>
      <c r="D58" s="43" t="s">
        <v>42</v>
      </c>
      <c r="E58" s="41"/>
      <c r="F58" s="23"/>
      <c r="G58" s="23"/>
      <c r="H58" s="23"/>
      <c r="I58" s="23"/>
      <c r="J58" s="23"/>
      <c r="K58" s="23"/>
      <c r="L58" s="23"/>
      <c r="M58" s="23"/>
      <c r="N58" s="23"/>
      <c r="O58" s="15"/>
    </row>
    <row r="59" spans="1:15" ht="23.25" customHeight="1" thickBot="1">
      <c r="A59" s="28"/>
      <c r="B59" s="1"/>
      <c r="C59" s="3"/>
      <c r="D59" s="43" t="s">
        <v>13</v>
      </c>
      <c r="E59" s="41"/>
      <c r="F59" s="23"/>
      <c r="G59" s="23"/>
      <c r="H59" s="23">
        <v>19</v>
      </c>
      <c r="I59" s="23">
        <v>45.5</v>
      </c>
      <c r="J59" s="23"/>
      <c r="K59" s="23"/>
      <c r="L59" s="23"/>
      <c r="M59" s="23">
        <v>0.3</v>
      </c>
      <c r="N59" s="23">
        <v>0.04</v>
      </c>
      <c r="O59" s="15"/>
    </row>
    <row r="60" spans="1:15" ht="23.25" customHeight="1" thickBot="1">
      <c r="A60" s="28"/>
      <c r="B60" s="9"/>
      <c r="C60" s="2"/>
      <c r="D60" s="2" t="s">
        <v>26</v>
      </c>
      <c r="E60" s="41"/>
      <c r="F60" s="24">
        <f aca="true" t="shared" si="10" ref="F60:N60">F57+F46+F45+F42+F35+F26+F22+F21+F18+F14+F9+F53+F52</f>
        <v>68.273</v>
      </c>
      <c r="G60" s="24">
        <f t="shared" si="10"/>
        <v>75.591</v>
      </c>
      <c r="H60" s="24">
        <f t="shared" si="10"/>
        <v>164.80700000000002</v>
      </c>
      <c r="I60" s="24">
        <f t="shared" si="10"/>
        <v>1603.2770000000003</v>
      </c>
      <c r="J60" s="24">
        <f t="shared" si="10"/>
        <v>1.0638999999999998</v>
      </c>
      <c r="K60" s="24">
        <f t="shared" si="10"/>
        <v>1.4207000000000003</v>
      </c>
      <c r="L60" s="24">
        <f t="shared" si="10"/>
        <v>22.48</v>
      </c>
      <c r="M60" s="24">
        <f t="shared" si="10"/>
        <v>478.11799999999994</v>
      </c>
      <c r="N60" s="24">
        <f t="shared" si="10"/>
        <v>11.2025</v>
      </c>
      <c r="O60" s="24"/>
    </row>
    <row r="61" spans="1:15" ht="15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/>
    </row>
    <row r="62" spans="1:15" ht="15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/>
    </row>
    <row r="63" spans="1:15" ht="1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/>
    </row>
    <row r="64" spans="1:15" ht="15.75" thickBo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/>
    </row>
    <row r="65" spans="1:15" ht="31.5" customHeight="1">
      <c r="A65" s="28"/>
      <c r="B65" s="58" t="s">
        <v>0</v>
      </c>
      <c r="C65" s="58" t="s">
        <v>31</v>
      </c>
      <c r="D65" s="58" t="s">
        <v>32</v>
      </c>
      <c r="E65" s="58" t="s">
        <v>28</v>
      </c>
      <c r="F65" s="61" t="s">
        <v>1</v>
      </c>
      <c r="G65" s="81"/>
      <c r="H65" s="73"/>
      <c r="I65" s="58" t="s">
        <v>43</v>
      </c>
      <c r="J65" s="61" t="s">
        <v>30</v>
      </c>
      <c r="K65" s="81"/>
      <c r="L65" s="73"/>
      <c r="M65" s="61" t="s">
        <v>44</v>
      </c>
      <c r="N65" s="73"/>
      <c r="O65" s="70" t="s">
        <v>57</v>
      </c>
    </row>
    <row r="66" spans="1:15" ht="15" customHeight="1">
      <c r="A66" s="28"/>
      <c r="B66" s="79"/>
      <c r="C66" s="79"/>
      <c r="D66" s="79"/>
      <c r="E66" s="59"/>
      <c r="F66" s="74"/>
      <c r="G66" s="82"/>
      <c r="H66" s="75"/>
      <c r="I66" s="59"/>
      <c r="J66" s="74"/>
      <c r="K66" s="82"/>
      <c r="L66" s="75"/>
      <c r="M66" s="74"/>
      <c r="N66" s="75"/>
      <c r="O66" s="71"/>
    </row>
    <row r="67" spans="1:15" ht="15" customHeight="1">
      <c r="A67" s="28"/>
      <c r="B67" s="79"/>
      <c r="C67" s="79"/>
      <c r="D67" s="79"/>
      <c r="E67" s="59"/>
      <c r="F67" s="74"/>
      <c r="G67" s="82"/>
      <c r="H67" s="75"/>
      <c r="I67" s="59"/>
      <c r="J67" s="74"/>
      <c r="K67" s="82"/>
      <c r="L67" s="75"/>
      <c r="M67" s="74"/>
      <c r="N67" s="75"/>
      <c r="O67" s="71"/>
    </row>
    <row r="68" spans="1:15" ht="15" customHeight="1">
      <c r="A68" s="28"/>
      <c r="B68" s="79"/>
      <c r="C68" s="79"/>
      <c r="D68" s="79"/>
      <c r="E68" s="59"/>
      <c r="F68" s="74"/>
      <c r="G68" s="82"/>
      <c r="H68" s="75"/>
      <c r="I68" s="59"/>
      <c r="J68" s="74"/>
      <c r="K68" s="82"/>
      <c r="L68" s="75"/>
      <c r="M68" s="74"/>
      <c r="N68" s="75"/>
      <c r="O68" s="71"/>
    </row>
    <row r="69" spans="1:15" ht="21.75" customHeight="1" thickBot="1">
      <c r="A69" s="28"/>
      <c r="B69" s="80"/>
      <c r="C69" s="80"/>
      <c r="D69" s="80"/>
      <c r="E69" s="60"/>
      <c r="F69" s="76"/>
      <c r="G69" s="83"/>
      <c r="H69" s="77"/>
      <c r="I69" s="60"/>
      <c r="J69" s="76"/>
      <c r="K69" s="83"/>
      <c r="L69" s="77"/>
      <c r="M69" s="76"/>
      <c r="N69" s="77"/>
      <c r="O69" s="72"/>
    </row>
    <row r="70" spans="1:15" ht="15.75" thickBot="1">
      <c r="A70" s="28"/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35"/>
    </row>
    <row r="71" spans="1:15" ht="39.75" customHeight="1" thickBot="1">
      <c r="A71" s="28"/>
      <c r="B71" s="14"/>
      <c r="C71" s="5" t="s">
        <v>27</v>
      </c>
      <c r="D71" s="51" t="s">
        <v>70</v>
      </c>
      <c r="E71" s="19">
        <v>200</v>
      </c>
      <c r="F71" s="26">
        <f>F72+F73+F74+F75</f>
        <v>5.284</v>
      </c>
      <c r="G71" s="26">
        <f aca="true" t="shared" si="11" ref="G71:N71">G72+G73+G74+G75</f>
        <v>4.765</v>
      </c>
      <c r="H71" s="26">
        <f t="shared" si="11"/>
        <v>31.855</v>
      </c>
      <c r="I71" s="26">
        <f t="shared" si="11"/>
        <v>152.60000000000002</v>
      </c>
      <c r="J71" s="26">
        <f t="shared" si="11"/>
        <v>2.789</v>
      </c>
      <c r="K71" s="26">
        <f t="shared" si="11"/>
        <v>0.6874</v>
      </c>
      <c r="L71" s="26">
        <f t="shared" si="11"/>
        <v>1.35</v>
      </c>
      <c r="M71" s="26">
        <f t="shared" si="11"/>
        <v>111.915</v>
      </c>
      <c r="N71" s="26">
        <f t="shared" si="11"/>
        <v>2.439</v>
      </c>
      <c r="O71" s="36">
        <v>103</v>
      </c>
    </row>
    <row r="72" spans="1:15" ht="24" customHeight="1" thickBot="1">
      <c r="A72" s="28"/>
      <c r="B72" s="1"/>
      <c r="C72" s="3"/>
      <c r="D72" s="43" t="s">
        <v>11</v>
      </c>
      <c r="E72" s="56"/>
      <c r="F72" s="23">
        <v>2.75</v>
      </c>
      <c r="G72" s="23">
        <v>0.325</v>
      </c>
      <c r="H72" s="23">
        <v>17.625</v>
      </c>
      <c r="I72" s="23">
        <v>84.5</v>
      </c>
      <c r="J72" s="23">
        <v>2.75</v>
      </c>
      <c r="K72" s="23">
        <v>0.55</v>
      </c>
      <c r="L72" s="23"/>
      <c r="M72" s="23">
        <v>0.475</v>
      </c>
      <c r="N72" s="23">
        <v>2.225</v>
      </c>
      <c r="O72" s="15"/>
    </row>
    <row r="73" spans="1:15" ht="24" customHeight="1" thickBot="1">
      <c r="A73" s="28"/>
      <c r="B73" s="1"/>
      <c r="C73" s="3"/>
      <c r="D73" s="43" t="s">
        <v>13</v>
      </c>
      <c r="E73" s="56"/>
      <c r="F73" s="23"/>
      <c r="G73" s="23"/>
      <c r="H73" s="23">
        <v>9.98</v>
      </c>
      <c r="I73" s="23">
        <v>37.9</v>
      </c>
      <c r="J73" s="23"/>
      <c r="K73" s="23"/>
      <c r="L73" s="23"/>
      <c r="M73" s="23">
        <v>0.2</v>
      </c>
      <c r="N73" s="23">
        <v>0.03</v>
      </c>
      <c r="O73" s="15"/>
    </row>
    <row r="74" spans="1:15" ht="24" customHeight="1" thickBot="1">
      <c r="A74" s="28"/>
      <c r="B74" s="1"/>
      <c r="C74" s="3"/>
      <c r="D74" s="43" t="s">
        <v>12</v>
      </c>
      <c r="E74" s="56"/>
      <c r="F74" s="23">
        <v>0.014</v>
      </c>
      <c r="G74" s="23">
        <v>1.56</v>
      </c>
      <c r="H74" s="23">
        <v>0.02</v>
      </c>
      <c r="I74" s="23">
        <v>14.18</v>
      </c>
      <c r="J74" s="23">
        <v>0.003</v>
      </c>
      <c r="K74" s="23">
        <v>0.0024</v>
      </c>
      <c r="L74" s="23"/>
      <c r="M74" s="23">
        <v>0.24</v>
      </c>
      <c r="N74" s="23">
        <v>0.004</v>
      </c>
      <c r="O74" s="15"/>
    </row>
    <row r="75" spans="1:15" ht="24" customHeight="1" thickBot="1">
      <c r="A75" s="28"/>
      <c r="B75" s="22"/>
      <c r="C75" s="16"/>
      <c r="D75" s="43" t="s">
        <v>20</v>
      </c>
      <c r="E75" s="56"/>
      <c r="F75" s="27">
        <v>2.52</v>
      </c>
      <c r="G75" s="27">
        <v>2.88</v>
      </c>
      <c r="H75" s="27">
        <v>4.23</v>
      </c>
      <c r="I75" s="27">
        <v>16.02</v>
      </c>
      <c r="J75" s="27">
        <v>0.036</v>
      </c>
      <c r="K75" s="27">
        <v>0.135</v>
      </c>
      <c r="L75" s="27">
        <v>1.35</v>
      </c>
      <c r="M75" s="27">
        <v>111</v>
      </c>
      <c r="N75" s="27">
        <v>0.18</v>
      </c>
      <c r="O75" s="15"/>
    </row>
    <row r="76" spans="1:15" ht="24" customHeight="1" hidden="1" thickBot="1">
      <c r="A76" s="28"/>
      <c r="B76" s="14"/>
      <c r="C76" s="6"/>
      <c r="D76" s="48"/>
      <c r="E76" s="7"/>
      <c r="F76" s="20"/>
      <c r="G76" s="20"/>
      <c r="H76" s="20"/>
      <c r="I76" s="20"/>
      <c r="J76" s="20"/>
      <c r="K76" s="20"/>
      <c r="L76" s="20"/>
      <c r="M76" s="20"/>
      <c r="N76" s="20"/>
      <c r="O76" s="32"/>
    </row>
    <row r="77" spans="1:15" ht="26.25" customHeight="1" thickBot="1">
      <c r="A77" s="28"/>
      <c r="B77" s="9"/>
      <c r="C77" s="10"/>
      <c r="D77" s="2" t="s">
        <v>26</v>
      </c>
      <c r="E77" s="41"/>
      <c r="F77" s="24">
        <f aca="true" t="shared" si="12" ref="F77:N77">F71</f>
        <v>5.284</v>
      </c>
      <c r="G77" s="24">
        <f t="shared" si="12"/>
        <v>4.765</v>
      </c>
      <c r="H77" s="24">
        <f t="shared" si="12"/>
        <v>31.855</v>
      </c>
      <c r="I77" s="24">
        <f t="shared" si="12"/>
        <v>152.60000000000002</v>
      </c>
      <c r="J77" s="24">
        <f t="shared" si="12"/>
        <v>2.789</v>
      </c>
      <c r="K77" s="24">
        <f t="shared" si="12"/>
        <v>0.6874</v>
      </c>
      <c r="L77" s="24">
        <f t="shared" si="12"/>
        <v>1.35</v>
      </c>
      <c r="M77" s="24">
        <f t="shared" si="12"/>
        <v>111.915</v>
      </c>
      <c r="N77" s="24">
        <f t="shared" si="12"/>
        <v>2.439</v>
      </c>
      <c r="O77" s="24"/>
    </row>
    <row r="78" spans="1:15" ht="15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</row>
    <row r="79" spans="2:15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4"/>
    </row>
    <row r="80" spans="2:15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/>
    </row>
  </sheetData>
  <sheetProtection/>
  <mergeCells count="19"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2023-06-21T10:55:51Z</cp:lastPrinted>
  <dcterms:created xsi:type="dcterms:W3CDTF">2019-11-19T11:04:26Z</dcterms:created>
  <dcterms:modified xsi:type="dcterms:W3CDTF">2023-06-21T10:56:08Z</dcterms:modified>
  <cp:category/>
  <cp:version/>
  <cp:contentType/>
  <cp:contentStatus/>
</cp:coreProperties>
</file>