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5 день" sheetId="1" r:id="rId1"/>
  </sheets>
  <definedNames>
    <definedName name="_xlnm.Print_Area" localSheetId="0">'05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<sst xmlns="http://schemas.openxmlformats.org/spreadsheetml/2006/main" count="114" uniqueCount="76">
  <si>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</si>
  <si>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</si>
  <si>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</si>
  <si>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</si>
  <si>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</si>
  <si>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</si>
  <si>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</si>
  <si>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</si>
  <si>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</si>
  <si>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</si>
  <si>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</si>
  <si>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</si>
  <si>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</si>
  <si>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</si>
  <si>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</si>
  <si>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</si>
  <si>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</si>
  <si>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</si>
  <si>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</si>
  <si>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</si>
  <si>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</si>
  <si>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</si>
  <si>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</si>
  <si>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</si>
  <si>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</si>
  <si>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</si>
  <si>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</si>
  <si>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</si>
  <si>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</si>
  <si>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</si>
  <si>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</si>
  <si>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</si>
  <si>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</si>
  <si>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</si>
  <si>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</si>
  <si>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</si>
  <si>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</si>
  <si>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</si>
  <si>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</si>
  <si>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Компот из сухофруктов</t>
  </si>
  <si>
    <t>Сухофрукты</t>
  </si>
  <si>
    <t>Свекольник на курином бульоне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</si>
  <si>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</si>
  <si>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</si>
  <si>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</si>
  <si>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</si>
  <si>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</si>
  <si>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5 день.</t>
  </si>
  <si>
    <t>Геркулес</t>
  </si>
  <si>
    <t>Картофельное пюре</t>
  </si>
  <si>
    <t>Гуляш из куриного мяса</t>
  </si>
  <si>
    <t>Сельдь</t>
  </si>
  <si>
    <t>Компот из чернослива</t>
  </si>
  <si>
    <t>Чернослив</t>
  </si>
  <si>
    <t>Лавровый лист</t>
  </si>
  <si>
    <t>№ техн.  карты</t>
  </si>
  <si>
    <t>44</t>
  </si>
  <si>
    <t>59</t>
  </si>
  <si>
    <t>41</t>
  </si>
  <si>
    <t>96</t>
  </si>
  <si>
    <t>5</t>
  </si>
  <si>
    <t>2</t>
  </si>
  <si>
    <t>37</t>
  </si>
  <si>
    <t>14</t>
  </si>
  <si>
    <t>34</t>
  </si>
  <si>
    <t>Суп молочный с макаронными изделиями</t>
  </si>
  <si>
    <t>72</t>
  </si>
  <si>
    <t>19</t>
  </si>
  <si>
    <t>Сельдь с луком и растительным маслом</t>
  </si>
  <si>
    <t>77</t>
  </si>
  <si>
    <t xml:space="preserve">Плюшка </t>
  </si>
  <si>
    <t xml:space="preserve">Булка с маслом </t>
  </si>
  <si>
    <t>Геркулесовая каша</t>
  </si>
  <si>
    <t xml:space="preserve">Чай с сахаром </t>
  </si>
  <si>
    <t>Кофейный напиток  с молоком</t>
  </si>
  <si>
    <t>14.07.2023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</si>
</sst>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80" zoomScaleSheetLayoutView="80" zoomScalePageLayoutView="0" workbookViewId="0" topLeftCell="A1">
      <selection activeCell="P2" sqref="P1:Q16384"/>
    </sheetView>
  </sheetViews>
  <sheetFormatPr defaultColWidth="9.140625" defaultRowHeight="15"/>
  <cols>
    <col min="1" max="1" width="4.57421875" style="37" customWidth="1"/>
    <col min="2" max="2" width="7.8515625" style="37" customWidth="1"/>
    <col min="3" max="3" width="22.8515625" style="37" bestFit="1" customWidth="1"/>
    <col min="4" max="4" width="40.28125" style="37" bestFit="1" customWidth="1"/>
    <col min="5" max="5" width="15.8515625" style="37" bestFit="1" customWidth="1"/>
    <col min="6" max="7" width="8.00390625" style="37" bestFit="1" customWidth="1"/>
    <col min="8" max="8" width="9.28125" style="37" bestFit="1" customWidth="1"/>
    <col min="9" max="9" width="18.140625" style="37" bestFit="1" customWidth="1"/>
    <col min="10" max="11" width="6.7109375" style="37" bestFit="1" customWidth="1"/>
    <col min="12" max="12" width="8.00390625" style="37" bestFit="1" customWidth="1"/>
    <col min="13" max="13" width="9.28125" style="37" bestFit="1" customWidth="1"/>
    <col min="14" max="14" width="8.00390625" style="37" bestFit="1" customWidth="1"/>
    <col min="15" max="15" width="9.140625" style="45" bestFit="1" customWidth="1"/>
  </cols>
  <sheetData>
    <row r="1" spans="2:15" ht="24">
      <c r="B1" s="101" t="s">
        <v>47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ht="15" thickBot="1">
      <c r="C2" s="37" t="s">
        <v>75</v>
      </c>
    </row>
    <row r="3" spans="2:15" ht="31.5" customHeight="1">
      <c r="B3" s="81" t="s">
        <v>0</v>
      </c>
      <c r="C3" s="81" t="s">
        <v>32</v>
      </c>
      <c r="D3" s="81" t="s">
        <v>33</v>
      </c>
      <c r="E3" s="81" t="s">
        <v>29</v>
      </c>
      <c r="F3" s="84" t="s">
        <v>30</v>
      </c>
      <c r="G3" s="85"/>
      <c r="H3" s="86"/>
      <c r="I3" s="81" t="s">
        <v>44</v>
      </c>
      <c r="J3" s="84" t="s">
        <v>31</v>
      </c>
      <c r="K3" s="85"/>
      <c r="L3" s="86"/>
      <c r="M3" s="84" t="s">
        <v>45</v>
      </c>
      <c r="N3" s="86"/>
      <c r="O3" s="93" t="s">
        <v>55</v>
      </c>
    </row>
    <row r="4" spans="2:15" ht="15" customHeight="1">
      <c r="B4" s="82"/>
      <c r="C4" s="82"/>
      <c r="D4" s="82"/>
      <c r="E4" s="82"/>
      <c r="F4" s="87"/>
      <c r="G4" s="88"/>
      <c r="H4" s="89"/>
      <c r="I4" s="82"/>
      <c r="J4" s="87"/>
      <c r="K4" s="88"/>
      <c r="L4" s="89"/>
      <c r="M4" s="87"/>
      <c r="N4" s="89"/>
      <c r="O4" s="94"/>
    </row>
    <row r="5" spans="2:15" ht="15" customHeight="1">
      <c r="B5" s="82"/>
      <c r="C5" s="82"/>
      <c r="D5" s="82"/>
      <c r="E5" s="82"/>
      <c r="F5" s="87"/>
      <c r="G5" s="88"/>
      <c r="H5" s="89"/>
      <c r="I5" s="82"/>
      <c r="J5" s="87"/>
      <c r="K5" s="88"/>
      <c r="L5" s="89"/>
      <c r="M5" s="87"/>
      <c r="N5" s="89"/>
      <c r="O5" s="94"/>
    </row>
    <row r="6" spans="2:15" ht="15" customHeight="1">
      <c r="B6" s="82"/>
      <c r="C6" s="82"/>
      <c r="D6" s="82"/>
      <c r="E6" s="82"/>
      <c r="F6" s="87"/>
      <c r="G6" s="88"/>
      <c r="H6" s="89"/>
      <c r="I6" s="82"/>
      <c r="J6" s="87"/>
      <c r="K6" s="88"/>
      <c r="L6" s="89"/>
      <c r="M6" s="87"/>
      <c r="N6" s="89"/>
      <c r="O6" s="94"/>
    </row>
    <row r="7" spans="2:15" ht="15" customHeight="1" thickBot="1">
      <c r="B7" s="83"/>
      <c r="C7" s="83"/>
      <c r="D7" s="83"/>
      <c r="E7" s="83"/>
      <c r="F7" s="90"/>
      <c r="G7" s="91"/>
      <c r="H7" s="92"/>
      <c r="I7" s="83"/>
      <c r="J7" s="90"/>
      <c r="K7" s="91"/>
      <c r="L7" s="92"/>
      <c r="M7" s="90"/>
      <c r="N7" s="92"/>
      <c r="O7" s="95"/>
    </row>
    <row r="8" spans="2:15" ht="15.75" thickBot="1">
      <c r="B8" s="55"/>
      <c r="C8" s="56"/>
      <c r="D8" s="56"/>
      <c r="E8" s="56"/>
      <c r="F8" s="56" t="s">
        <v>2</v>
      </c>
      <c r="G8" s="56" t="s">
        <v>3</v>
      </c>
      <c r="H8" s="56" t="s">
        <v>4</v>
      </c>
      <c r="I8" s="56"/>
      <c r="J8" s="56" t="s">
        <v>5</v>
      </c>
      <c r="K8" s="56" t="s">
        <v>6</v>
      </c>
      <c r="L8" s="56" t="s">
        <v>7</v>
      </c>
      <c r="M8" s="56" t="s">
        <v>8</v>
      </c>
      <c r="N8" s="56" t="s">
        <v>9</v>
      </c>
      <c r="O8" s="52"/>
    </row>
    <row r="9" spans="1:15" s="12" customFormat="1" ht="36" thickBot="1">
      <c r="A9" s="38"/>
      <c r="B9" s="15"/>
      <c r="C9" s="5" t="s">
        <v>10</v>
      </c>
      <c r="D9" s="76" t="s">
        <v>65</v>
      </c>
      <c r="E9" s="21">
        <v>200</v>
      </c>
      <c r="F9" s="35">
        <f>F10+F11+F12+F13</f>
        <v>6.35</v>
      </c>
      <c r="G9" s="35">
        <f aca="true" t="shared" si="0" ref="G9:N9">G10+G11+G12+G13</f>
        <v>8.385</v>
      </c>
      <c r="H9" s="35">
        <f t="shared" si="0"/>
        <v>33.239999999999995</v>
      </c>
      <c r="I9" s="35">
        <f t="shared" si="0"/>
        <v>263.90000000000003</v>
      </c>
      <c r="J9" s="35">
        <f t="shared" si="0"/>
        <v>0.10200000000000001</v>
      </c>
      <c r="K9" s="35">
        <f t="shared" si="0"/>
        <v>0.21100000000000002</v>
      </c>
      <c r="L9" s="35">
        <f t="shared" si="0"/>
        <v>1.95</v>
      </c>
      <c r="M9" s="35">
        <f t="shared" si="0"/>
        <v>166.74999999999997</v>
      </c>
      <c r="N9" s="35">
        <f t="shared" si="0"/>
        <v>0.6950000000000001</v>
      </c>
      <c r="O9" s="53">
        <v>103</v>
      </c>
    </row>
    <row r="10" spans="2:15" ht="22.5" customHeight="1" thickBot="1">
      <c r="B10" s="1"/>
      <c r="C10" s="3"/>
      <c r="D10" s="58" t="s">
        <v>11</v>
      </c>
      <c r="E10" s="80"/>
      <c r="F10" s="28">
        <v>2.675</v>
      </c>
      <c r="G10" s="28">
        <v>0.325</v>
      </c>
      <c r="H10" s="28">
        <v>17.1</v>
      </c>
      <c r="I10" s="28">
        <v>83.75</v>
      </c>
      <c r="J10" s="28">
        <v>0.0425</v>
      </c>
      <c r="K10" s="28">
        <v>0.01</v>
      </c>
      <c r="L10" s="28"/>
      <c r="M10" s="28">
        <v>4.75</v>
      </c>
      <c r="N10" s="28">
        <v>0.395</v>
      </c>
      <c r="O10" s="16"/>
    </row>
    <row r="11" spans="2:15" ht="22.5" customHeight="1" thickBot="1">
      <c r="B11" s="19"/>
      <c r="C11" s="20"/>
      <c r="D11" s="58" t="s">
        <v>20</v>
      </c>
      <c r="E11" s="13"/>
      <c r="F11" s="34">
        <v>3.64</v>
      </c>
      <c r="G11" s="34">
        <v>4.16</v>
      </c>
      <c r="H11" s="34">
        <v>6.11</v>
      </c>
      <c r="I11" s="34">
        <v>106.8</v>
      </c>
      <c r="J11" s="34">
        <v>0.052</v>
      </c>
      <c r="K11" s="34">
        <v>0.195</v>
      </c>
      <c r="L11" s="34">
        <v>1.95</v>
      </c>
      <c r="M11" s="34">
        <v>161.2</v>
      </c>
      <c r="N11" s="34">
        <v>0.26</v>
      </c>
      <c r="O11" s="46"/>
    </row>
    <row r="12" spans="2:15" ht="22.5" customHeight="1" thickBot="1">
      <c r="B12" s="19"/>
      <c r="C12" s="20"/>
      <c r="D12" s="58" t="s">
        <v>13</v>
      </c>
      <c r="E12" s="8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6"/>
    </row>
    <row r="13" spans="1:15" s="4" customFormat="1" ht="22.5" customHeight="1" thickBot="1">
      <c r="A13" s="37"/>
      <c r="B13" s="27"/>
      <c r="C13" s="18"/>
      <c r="D13" s="58" t="s">
        <v>12</v>
      </c>
      <c r="E13" s="80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6"/>
    </row>
    <row r="14" spans="2:15" ht="22.5" customHeight="1" thickBot="1">
      <c r="B14" s="15"/>
      <c r="C14" s="25"/>
      <c r="D14" s="59" t="s">
        <v>73</v>
      </c>
      <c r="E14" s="7">
        <v>200</v>
      </c>
      <c r="F14" s="23">
        <f aca="true" t="shared" si="1" ref="F14:N14">SUM(F15:F17)</f>
        <v>0</v>
      </c>
      <c r="G14" s="23">
        <f t="shared" si="1"/>
        <v>0</v>
      </c>
      <c r="H14" s="23">
        <f t="shared" si="1"/>
        <v>14.97</v>
      </c>
      <c r="I14" s="23">
        <f t="shared" si="1"/>
        <v>56.85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0.5</v>
      </c>
      <c r="N14" s="23">
        <f t="shared" si="1"/>
        <v>0.075</v>
      </c>
      <c r="O14" s="48" t="s">
        <v>60</v>
      </c>
    </row>
    <row r="15" spans="2:15" ht="22.5" customHeight="1" thickBot="1">
      <c r="B15" s="19"/>
      <c r="C15" s="20"/>
      <c r="D15" s="64" t="s">
        <v>34</v>
      </c>
      <c r="E15" s="80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6"/>
    </row>
    <row r="16" spans="2:15" ht="26.25" customHeight="1" hidden="1" thickBot="1">
      <c r="B16" s="19"/>
      <c r="C16" s="20"/>
      <c r="D16" s="64"/>
      <c r="E16" s="8"/>
      <c r="F16" s="28"/>
      <c r="G16" s="28"/>
      <c r="H16" s="28"/>
      <c r="I16" s="28"/>
      <c r="J16" s="28"/>
      <c r="K16" s="28"/>
      <c r="L16" s="28"/>
      <c r="M16" s="28"/>
      <c r="N16" s="28"/>
      <c r="O16" s="16"/>
    </row>
    <row r="17" spans="2:15" ht="22.5" customHeight="1" thickBot="1">
      <c r="B17" s="19"/>
      <c r="C17" s="20"/>
      <c r="D17" s="58" t="s">
        <v>13</v>
      </c>
      <c r="E17" s="75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6"/>
    </row>
    <row r="18" spans="1:15" s="4" customFormat="1" ht="22.5" customHeight="1" thickBot="1">
      <c r="A18" s="37"/>
      <c r="B18" s="15"/>
      <c r="C18" s="6"/>
      <c r="D18" s="59" t="s">
        <v>71</v>
      </c>
      <c r="E18" s="7">
        <v>37</v>
      </c>
      <c r="F18" s="23">
        <f aca="true" t="shared" si="2" ref="F18:N18">F19+F20</f>
        <v>2.359</v>
      </c>
      <c r="G18" s="23">
        <f t="shared" si="2"/>
        <v>6.300000000000001</v>
      </c>
      <c r="H18" s="23">
        <f t="shared" si="2"/>
        <v>15.01</v>
      </c>
      <c r="I18" s="23">
        <f t="shared" si="2"/>
        <v>127.63</v>
      </c>
      <c r="J18" s="23">
        <f t="shared" si="2"/>
        <v>0.091</v>
      </c>
      <c r="K18" s="23">
        <f t="shared" si="2"/>
        <v>0.032</v>
      </c>
      <c r="L18" s="23">
        <f t="shared" si="2"/>
        <v>0</v>
      </c>
      <c r="M18" s="23">
        <f t="shared" si="2"/>
        <v>6.84</v>
      </c>
      <c r="N18" s="23">
        <f t="shared" si="2"/>
        <v>1.184</v>
      </c>
      <c r="O18" s="48" t="s">
        <v>56</v>
      </c>
    </row>
    <row r="19" spans="2:15" ht="22.5" customHeight="1" thickBot="1">
      <c r="B19" s="19"/>
      <c r="C19" s="20"/>
      <c r="D19" s="64" t="s">
        <v>15</v>
      </c>
      <c r="E19" s="8"/>
      <c r="F19" s="28">
        <v>2.31</v>
      </c>
      <c r="G19" s="28">
        <v>0.9</v>
      </c>
      <c r="H19" s="28">
        <v>14.94</v>
      </c>
      <c r="I19" s="28">
        <v>78</v>
      </c>
      <c r="J19" s="28">
        <v>0.081</v>
      </c>
      <c r="K19" s="28">
        <v>0.024</v>
      </c>
      <c r="L19" s="28"/>
      <c r="M19" s="28">
        <v>6</v>
      </c>
      <c r="N19" s="28">
        <v>1.17</v>
      </c>
      <c r="O19" s="16"/>
    </row>
    <row r="20" spans="2:15" ht="22.5" customHeight="1" thickBot="1">
      <c r="B20" s="1"/>
      <c r="C20" s="3"/>
      <c r="D20" s="64" t="s">
        <v>12</v>
      </c>
      <c r="E20" s="8"/>
      <c r="F20" s="28">
        <v>0.049</v>
      </c>
      <c r="G20" s="28">
        <v>5.4</v>
      </c>
      <c r="H20" s="28">
        <v>0.07</v>
      </c>
      <c r="I20" s="28">
        <v>49.63</v>
      </c>
      <c r="J20" s="28">
        <v>0.01</v>
      </c>
      <c r="K20" s="28">
        <v>0.008</v>
      </c>
      <c r="L20" s="28"/>
      <c r="M20" s="28">
        <v>0.84</v>
      </c>
      <c r="N20" s="28">
        <v>0.014</v>
      </c>
      <c r="O20" s="16"/>
    </row>
    <row r="21" spans="1:15" s="4" customFormat="1" ht="22.5" customHeight="1" thickBot="1">
      <c r="A21" s="37"/>
      <c r="B21" s="15"/>
      <c r="C21" s="5" t="s">
        <v>16</v>
      </c>
      <c r="D21" s="57" t="s">
        <v>39</v>
      </c>
      <c r="E21" s="21">
        <v>100</v>
      </c>
      <c r="F21" s="35">
        <f>F22+F23</f>
        <v>0.22</v>
      </c>
      <c r="G21" s="35">
        <f aca="true" t="shared" si="3" ref="G21:N21">G22+G23</f>
        <v>0</v>
      </c>
      <c r="H21" s="35">
        <f t="shared" si="3"/>
        <v>20.57</v>
      </c>
      <c r="I21" s="35">
        <f t="shared" si="3"/>
        <v>84.85</v>
      </c>
      <c r="J21" s="35">
        <f t="shared" si="3"/>
        <v>0.1</v>
      </c>
      <c r="K21" s="35">
        <f t="shared" si="3"/>
        <v>0</v>
      </c>
      <c r="L21" s="35">
        <f t="shared" si="3"/>
        <v>0</v>
      </c>
      <c r="M21" s="35">
        <f t="shared" si="3"/>
        <v>1.3</v>
      </c>
      <c r="N21" s="35">
        <f t="shared" si="3"/>
        <v>0.045</v>
      </c>
      <c r="O21" s="53" t="s">
        <v>62</v>
      </c>
    </row>
    <row r="22" spans="1:15" s="4" customFormat="1" ht="22.5" customHeight="1" thickBot="1">
      <c r="A22" s="37"/>
      <c r="B22" s="70"/>
      <c r="C22" s="72"/>
      <c r="D22" s="58" t="s">
        <v>40</v>
      </c>
      <c r="E22" s="80"/>
      <c r="F22" s="28">
        <v>0.22</v>
      </c>
      <c r="G22" s="28"/>
      <c r="H22" s="28">
        <v>5.6</v>
      </c>
      <c r="I22" s="28">
        <v>28</v>
      </c>
      <c r="J22" s="28">
        <v>0.1</v>
      </c>
      <c r="K22" s="28"/>
      <c r="L22" s="28"/>
      <c r="M22" s="28">
        <v>1</v>
      </c>
      <c r="N22" s="28"/>
      <c r="O22" s="16"/>
    </row>
    <row r="23" spans="1:15" s="4" customFormat="1" ht="22.5" customHeight="1" thickBot="1">
      <c r="A23" s="37"/>
      <c r="B23" s="70"/>
      <c r="C23" s="72"/>
      <c r="D23" s="58" t="s">
        <v>13</v>
      </c>
      <c r="E23" s="80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6"/>
    </row>
    <row r="24" spans="1:15" s="4" customFormat="1" ht="33.75" thickBot="1">
      <c r="A24" s="37"/>
      <c r="B24" s="15"/>
      <c r="C24" s="5" t="s">
        <v>17</v>
      </c>
      <c r="D24" s="59" t="s">
        <v>68</v>
      </c>
      <c r="E24" s="7">
        <v>68</v>
      </c>
      <c r="F24" s="23">
        <f>F25+F26+F27</f>
        <v>3.327</v>
      </c>
      <c r="G24" s="23">
        <f aca="true" t="shared" si="4" ref="G24:N24">G25+G26+G27</f>
        <v>7.897</v>
      </c>
      <c r="H24" s="23">
        <f t="shared" si="4"/>
        <v>0.5</v>
      </c>
      <c r="I24" s="23">
        <f t="shared" si="4"/>
        <v>104.2</v>
      </c>
      <c r="J24" s="23">
        <f t="shared" si="4"/>
        <v>0.039</v>
      </c>
      <c r="K24" s="23">
        <f t="shared" si="4"/>
        <v>0.0017</v>
      </c>
      <c r="L24" s="23">
        <f t="shared" si="4"/>
        <v>0.6</v>
      </c>
      <c r="M24" s="23">
        <f t="shared" si="4"/>
        <v>2</v>
      </c>
      <c r="N24" s="23">
        <f t="shared" si="4"/>
        <v>0.04</v>
      </c>
      <c r="O24" s="48" t="s">
        <v>69</v>
      </c>
    </row>
    <row r="25" spans="1:15" s="44" customFormat="1" ht="23.25" customHeight="1" thickBot="1">
      <c r="A25" s="39"/>
      <c r="B25" s="19"/>
      <c r="C25" s="20"/>
      <c r="D25" s="58" t="s">
        <v>51</v>
      </c>
      <c r="E25" s="80"/>
      <c r="F25" s="28">
        <v>3.247</v>
      </c>
      <c r="G25" s="28">
        <v>2.902</v>
      </c>
      <c r="H25" s="28"/>
      <c r="I25" s="28">
        <v>56.95</v>
      </c>
      <c r="J25" s="28">
        <v>0.034</v>
      </c>
      <c r="K25" s="28">
        <v>0.0017</v>
      </c>
      <c r="L25" s="28"/>
      <c r="M25" s="28"/>
      <c r="N25" s="28"/>
      <c r="O25" s="16"/>
    </row>
    <row r="26" spans="1:15" s="44" customFormat="1" ht="23.25" customHeight="1" thickBot="1">
      <c r="A26" s="39"/>
      <c r="B26" s="19"/>
      <c r="C26" s="20"/>
      <c r="D26" s="58" t="s">
        <v>37</v>
      </c>
      <c r="E26" s="80"/>
      <c r="F26" s="28">
        <v>0.08</v>
      </c>
      <c r="G26" s="28"/>
      <c r="H26" s="28">
        <v>0.5</v>
      </c>
      <c r="I26" s="28">
        <v>2.3</v>
      </c>
      <c r="J26" s="28">
        <v>0.005</v>
      </c>
      <c r="K26" s="28"/>
      <c r="L26" s="28">
        <v>0.6</v>
      </c>
      <c r="M26" s="28">
        <v>2</v>
      </c>
      <c r="N26" s="28">
        <v>0.04</v>
      </c>
      <c r="O26" s="16"/>
    </row>
    <row r="27" spans="1:15" s="44" customFormat="1" ht="23.25" customHeight="1" thickBot="1">
      <c r="A27" s="39"/>
      <c r="B27" s="19"/>
      <c r="C27" s="20"/>
      <c r="D27" s="58" t="s">
        <v>19</v>
      </c>
      <c r="E27" s="8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6"/>
    </row>
    <row r="28" spans="2:15" ht="23.25" customHeight="1" thickBot="1">
      <c r="B28" s="15"/>
      <c r="C28" s="25"/>
      <c r="D28" s="59" t="s">
        <v>41</v>
      </c>
      <c r="E28" s="7">
        <v>250</v>
      </c>
      <c r="F28" s="30">
        <f aca="true" t="shared" si="5" ref="F28:M28">SUM(F29:F38)</f>
        <v>9.181000000000001</v>
      </c>
      <c r="G28" s="30">
        <f t="shared" si="5"/>
        <v>12.187999999999999</v>
      </c>
      <c r="H28" s="30">
        <f t="shared" si="5"/>
        <v>12.274000000000003</v>
      </c>
      <c r="I28" s="30">
        <f t="shared" si="5"/>
        <v>204.35500000000005</v>
      </c>
      <c r="J28" s="30">
        <f t="shared" si="5"/>
        <v>0.1173</v>
      </c>
      <c r="K28" s="30">
        <f t="shared" si="5"/>
        <v>0.2774</v>
      </c>
      <c r="L28" s="30">
        <f t="shared" si="5"/>
        <v>0.626</v>
      </c>
      <c r="M28" s="30">
        <f t="shared" si="5"/>
        <v>79.74000000000001</v>
      </c>
      <c r="N28" s="30">
        <f>SUM(N29:N38)</f>
        <v>2.6690000000000005</v>
      </c>
      <c r="O28" s="48" t="s">
        <v>61</v>
      </c>
    </row>
    <row r="29" spans="2:15" ht="23.25" customHeight="1" thickBot="1">
      <c r="B29" s="19"/>
      <c r="C29" s="20"/>
      <c r="D29" s="58" t="s">
        <v>42</v>
      </c>
      <c r="E29" s="67"/>
      <c r="F29" s="78">
        <v>4.368</v>
      </c>
      <c r="G29" s="78">
        <v>4.416</v>
      </c>
      <c r="H29" s="78">
        <v>0.168</v>
      </c>
      <c r="I29" s="78">
        <v>57.84</v>
      </c>
      <c r="J29" s="78">
        <v>0.019</v>
      </c>
      <c r="K29" s="78">
        <v>0.036</v>
      </c>
      <c r="L29" s="78">
        <v>0</v>
      </c>
      <c r="M29" s="78">
        <v>4.08</v>
      </c>
      <c r="N29" s="78">
        <v>0.384</v>
      </c>
      <c r="O29" s="16"/>
    </row>
    <row r="30" spans="1:15" s="4" customFormat="1" ht="23.25" customHeight="1" thickBot="1">
      <c r="A30" s="37"/>
      <c r="B30" s="27"/>
      <c r="C30" s="18"/>
      <c r="D30" s="58" t="s">
        <v>18</v>
      </c>
      <c r="E30" s="8"/>
      <c r="F30" s="28">
        <v>0.6</v>
      </c>
      <c r="G30" s="28">
        <v>0.04</v>
      </c>
      <c r="H30" s="28">
        <v>3.52</v>
      </c>
      <c r="I30" s="28">
        <v>17.2</v>
      </c>
      <c r="J30" s="28"/>
      <c r="K30" s="28">
        <v>0.016</v>
      </c>
      <c r="L30" s="28"/>
      <c r="M30" s="28">
        <v>14.8</v>
      </c>
      <c r="N30" s="28">
        <v>0.56</v>
      </c>
      <c r="O30" s="16"/>
    </row>
    <row r="31" spans="2:15" ht="23.25" customHeight="1" thickBot="1">
      <c r="B31" s="19"/>
      <c r="C31" s="20"/>
      <c r="D31" s="58" t="s">
        <v>36</v>
      </c>
      <c r="E31" s="8"/>
      <c r="F31" s="28">
        <v>0.84</v>
      </c>
      <c r="G31" s="28">
        <v>0.168</v>
      </c>
      <c r="H31" s="28">
        <v>7.266</v>
      </c>
      <c r="I31" s="28">
        <v>33.6</v>
      </c>
      <c r="J31" s="28">
        <v>0.05</v>
      </c>
      <c r="K31" s="28">
        <v>0.029</v>
      </c>
      <c r="L31" s="28"/>
      <c r="M31" s="28">
        <v>4.2</v>
      </c>
      <c r="N31" s="28">
        <v>0.378</v>
      </c>
      <c r="O31" s="16"/>
    </row>
    <row r="32" spans="2:15" ht="23.25" customHeight="1" thickBot="1">
      <c r="B32" s="19"/>
      <c r="C32" s="20"/>
      <c r="D32" s="58" t="s">
        <v>37</v>
      </c>
      <c r="E32" s="8"/>
      <c r="F32" s="28">
        <v>0.056</v>
      </c>
      <c r="G32" s="28"/>
      <c r="H32" s="28">
        <v>0.364</v>
      </c>
      <c r="I32" s="28">
        <v>1.64</v>
      </c>
      <c r="J32" s="28">
        <v>0</v>
      </c>
      <c r="K32" s="28">
        <v>0.028</v>
      </c>
      <c r="L32" s="28">
        <v>0.001</v>
      </c>
      <c r="M32" s="28">
        <v>1.24</v>
      </c>
      <c r="N32" s="28">
        <v>0.032</v>
      </c>
      <c r="O32" s="16"/>
    </row>
    <row r="33" spans="2:15" ht="23.25" customHeight="1" thickBot="1">
      <c r="B33" s="19"/>
      <c r="C33" s="20"/>
      <c r="D33" s="58" t="s">
        <v>35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0.024</v>
      </c>
      <c r="K33" s="28">
        <v>0.0028</v>
      </c>
      <c r="L33" s="28">
        <v>0.16</v>
      </c>
      <c r="M33" s="28">
        <v>2.04</v>
      </c>
      <c r="N33" s="28">
        <v>0.028</v>
      </c>
      <c r="O33" s="16"/>
    </row>
    <row r="34" spans="2:15" ht="23.25" customHeight="1" thickBot="1">
      <c r="B34" s="19"/>
      <c r="C34" s="20"/>
      <c r="D34" s="58" t="s">
        <v>12</v>
      </c>
      <c r="E34" s="80"/>
      <c r="F34" s="28">
        <v>0.035</v>
      </c>
      <c r="G34" s="28">
        <v>3.9</v>
      </c>
      <c r="H34" s="28">
        <v>0.05</v>
      </c>
      <c r="I34" s="28">
        <v>35.45</v>
      </c>
      <c r="J34" s="28">
        <v>0.0075</v>
      </c>
      <c r="K34" s="28">
        <v>0.006</v>
      </c>
      <c r="L34" s="28"/>
      <c r="M34" s="28">
        <v>0.6</v>
      </c>
      <c r="N34" s="28">
        <v>0.01</v>
      </c>
      <c r="O34" s="16"/>
    </row>
    <row r="35" spans="2:15" ht="23.25" customHeight="1" thickBot="1">
      <c r="B35" s="19"/>
      <c r="C35" s="20"/>
      <c r="D35" s="58" t="s">
        <v>46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6"/>
    </row>
    <row r="36" spans="2:15" ht="23.25" customHeight="1" thickBot="1">
      <c r="B36" s="19"/>
      <c r="C36" s="20"/>
      <c r="D36" s="58" t="s">
        <v>54</v>
      </c>
      <c r="E36" s="8"/>
      <c r="F36" s="28">
        <v>0.04</v>
      </c>
      <c r="G36" s="28">
        <v>0.04</v>
      </c>
      <c r="H36" s="28">
        <v>0.24</v>
      </c>
      <c r="I36" s="28">
        <v>1.565</v>
      </c>
      <c r="J36" s="28"/>
      <c r="K36" s="28">
        <v>0.004</v>
      </c>
      <c r="L36" s="28">
        <v>0.465</v>
      </c>
      <c r="M36" s="28">
        <v>8.34</v>
      </c>
      <c r="N36" s="28">
        <v>0.43</v>
      </c>
      <c r="O36" s="16"/>
    </row>
    <row r="37" spans="2:15" ht="23.25" customHeight="1" thickBot="1">
      <c r="B37" s="19"/>
      <c r="C37" s="20"/>
      <c r="D37" s="62" t="s">
        <v>25</v>
      </c>
      <c r="E37" s="8"/>
      <c r="F37" s="28">
        <v>3.05</v>
      </c>
      <c r="G37" s="28">
        <v>2.62</v>
      </c>
      <c r="H37" s="28">
        <v>0.17</v>
      </c>
      <c r="I37" s="28">
        <v>37.68</v>
      </c>
      <c r="J37" s="28">
        <v>0.0168</v>
      </c>
      <c r="K37" s="28">
        <v>0.1056</v>
      </c>
      <c r="L37" s="28"/>
      <c r="M37" s="28">
        <v>13.2</v>
      </c>
      <c r="N37" s="28">
        <v>0.6</v>
      </c>
      <c r="O37" s="47"/>
    </row>
    <row r="38" spans="2:15" ht="23.25" customHeight="1" thickBot="1">
      <c r="B38" s="19"/>
      <c r="C38" s="20"/>
      <c r="D38" s="58" t="s">
        <v>38</v>
      </c>
      <c r="E38" s="80"/>
      <c r="F38" s="28">
        <v>0.14</v>
      </c>
      <c r="G38" s="28">
        <v>1</v>
      </c>
      <c r="H38" s="28">
        <v>0.16</v>
      </c>
      <c r="I38" s="28">
        <v>18.02</v>
      </c>
      <c r="J38" s="28"/>
      <c r="K38" s="28">
        <v>0.05</v>
      </c>
      <c r="L38" s="28"/>
      <c r="M38" s="28">
        <v>1.8</v>
      </c>
      <c r="N38" s="28">
        <v>0.015</v>
      </c>
      <c r="O38" s="16"/>
    </row>
    <row r="39" spans="2:15" ht="23.25" customHeight="1" thickBot="1">
      <c r="B39" s="15"/>
      <c r="C39" s="25"/>
      <c r="D39" s="57" t="s">
        <v>49</v>
      </c>
      <c r="E39" s="17">
        <v>130</v>
      </c>
      <c r="F39" s="32">
        <f>F40+F41+F42</f>
        <v>2.575</v>
      </c>
      <c r="G39" s="32">
        <f aca="true" t="shared" si="6" ref="G39:N39">G40+G41+G42</f>
        <v>4.796</v>
      </c>
      <c r="H39" s="32">
        <f t="shared" si="6"/>
        <v>18.117</v>
      </c>
      <c r="I39" s="32">
        <f t="shared" si="6"/>
        <v>125.05000000000001</v>
      </c>
      <c r="J39" s="32">
        <f t="shared" si="6"/>
        <v>0.1343</v>
      </c>
      <c r="K39" s="32">
        <f t="shared" si="6"/>
        <v>0.1053</v>
      </c>
      <c r="L39" s="32">
        <f t="shared" si="6"/>
        <v>0.3</v>
      </c>
      <c r="M39" s="32">
        <f t="shared" si="6"/>
        <v>35.300000000000004</v>
      </c>
      <c r="N39" s="32">
        <f t="shared" si="6"/>
        <v>0.981</v>
      </c>
      <c r="O39" s="54" t="s">
        <v>64</v>
      </c>
    </row>
    <row r="40" spans="2:15" ht="23.25" customHeight="1" thickBot="1">
      <c r="B40" s="19"/>
      <c r="C40" s="20"/>
      <c r="D40" s="58" t="s">
        <v>36</v>
      </c>
      <c r="E40" s="80"/>
      <c r="F40" s="28">
        <v>1.98</v>
      </c>
      <c r="G40" s="28">
        <v>0.396</v>
      </c>
      <c r="H40" s="28">
        <v>17.127</v>
      </c>
      <c r="I40" s="28">
        <v>79.2</v>
      </c>
      <c r="J40" s="28">
        <v>0.1188</v>
      </c>
      <c r="K40" s="28">
        <v>0.0693</v>
      </c>
      <c r="L40" s="28"/>
      <c r="M40" s="28">
        <v>9.9</v>
      </c>
      <c r="N40" s="28">
        <v>0.891</v>
      </c>
      <c r="O40" s="16"/>
    </row>
    <row r="41" spans="2:15" ht="23.25" customHeight="1" thickBot="1">
      <c r="B41" s="19"/>
      <c r="C41" s="20"/>
      <c r="D41" s="58" t="s">
        <v>20</v>
      </c>
      <c r="E41" s="8"/>
      <c r="F41" s="28">
        <v>0.56</v>
      </c>
      <c r="G41" s="28">
        <v>0.5</v>
      </c>
      <c r="H41" s="28">
        <v>0.94</v>
      </c>
      <c r="I41" s="28">
        <v>10.4</v>
      </c>
      <c r="J41" s="28">
        <v>0.008</v>
      </c>
      <c r="K41" s="28">
        <v>0.03</v>
      </c>
      <c r="L41" s="28">
        <v>0.3</v>
      </c>
      <c r="M41" s="28">
        <v>24.8</v>
      </c>
      <c r="N41" s="28">
        <v>0.08</v>
      </c>
      <c r="O41" s="16"/>
    </row>
    <row r="42" spans="2:15" ht="23.25" customHeight="1" thickBot="1">
      <c r="B42" s="19"/>
      <c r="C42" s="20"/>
      <c r="D42" s="58" t="s">
        <v>12</v>
      </c>
      <c r="E42" s="80"/>
      <c r="F42" s="28">
        <v>0.035</v>
      </c>
      <c r="G42" s="28">
        <v>3.9</v>
      </c>
      <c r="H42" s="28">
        <v>0.05</v>
      </c>
      <c r="I42" s="28">
        <v>35.45</v>
      </c>
      <c r="J42" s="28">
        <v>0.0075</v>
      </c>
      <c r="K42" s="28">
        <v>0.006</v>
      </c>
      <c r="L42" s="28"/>
      <c r="M42" s="28">
        <v>0.6</v>
      </c>
      <c r="N42" s="28">
        <v>0.01</v>
      </c>
      <c r="O42" s="16"/>
    </row>
    <row r="43" spans="2:15" ht="23.25" customHeight="1" thickBot="1">
      <c r="B43" s="15"/>
      <c r="C43" s="25"/>
      <c r="D43" s="77" t="s">
        <v>50</v>
      </c>
      <c r="E43" s="7">
        <v>80</v>
      </c>
      <c r="F43" s="23">
        <v>1.832</v>
      </c>
      <c r="G43" s="23">
        <v>6.472</v>
      </c>
      <c r="H43" s="23">
        <v>1.2</v>
      </c>
      <c r="I43" s="23">
        <f>SUM(I44:I49)</f>
        <v>243.16000000000003</v>
      </c>
      <c r="J43" s="23">
        <f>J44+J45+J46+J47+J49</f>
        <v>5.6075</v>
      </c>
      <c r="K43" s="23">
        <f>K44+K45+K46+K47+K49</f>
        <v>0.1321</v>
      </c>
      <c r="L43" s="23">
        <f>L44+L45+L46+L47+L49</f>
        <v>0.036</v>
      </c>
      <c r="M43" s="23">
        <v>5.4</v>
      </c>
      <c r="N43" s="23">
        <v>0.269</v>
      </c>
      <c r="O43" s="48" t="s">
        <v>67</v>
      </c>
    </row>
    <row r="44" spans="2:15" ht="23.25" customHeight="1" thickBot="1">
      <c r="B44" s="19"/>
      <c r="C44" s="20"/>
      <c r="D44" s="58" t="s">
        <v>42</v>
      </c>
      <c r="E44" s="80"/>
      <c r="F44" s="28">
        <v>14.56</v>
      </c>
      <c r="G44" s="28">
        <v>14.72</v>
      </c>
      <c r="H44" s="28">
        <v>0.56</v>
      </c>
      <c r="I44" s="28">
        <v>192.8</v>
      </c>
      <c r="J44" s="28">
        <v>5.6</v>
      </c>
      <c r="K44" s="28">
        <v>0.12</v>
      </c>
      <c r="L44" s="28"/>
      <c r="M44" s="28">
        <v>13.6</v>
      </c>
      <c r="N44" s="28">
        <v>1.28</v>
      </c>
      <c r="O44" s="16"/>
    </row>
    <row r="45" spans="2:15" ht="23.25" customHeight="1" thickBot="1">
      <c r="B45" s="1"/>
      <c r="C45" s="3"/>
      <c r="D45" s="58" t="s">
        <v>37</v>
      </c>
      <c r="E45" s="8"/>
      <c r="F45" s="28">
        <v>0.056</v>
      </c>
      <c r="G45" s="28"/>
      <c r="H45" s="28">
        <v>0.364</v>
      </c>
      <c r="I45" s="28">
        <v>1.64</v>
      </c>
      <c r="J45" s="28"/>
      <c r="K45" s="28">
        <v>0.001</v>
      </c>
      <c r="L45" s="28">
        <v>0.036</v>
      </c>
      <c r="M45" s="28">
        <v>1.24</v>
      </c>
      <c r="N45" s="28">
        <v>0.032</v>
      </c>
      <c r="O45" s="16"/>
    </row>
    <row r="46" spans="2:15" ht="23.25" customHeight="1" hidden="1" thickBot="1">
      <c r="B46" s="1"/>
      <c r="C46" s="3"/>
      <c r="D46" s="58"/>
      <c r="E46" s="8"/>
      <c r="F46" s="28"/>
      <c r="G46" s="28"/>
      <c r="H46" s="28"/>
      <c r="I46" s="28"/>
      <c r="J46" s="28"/>
      <c r="K46" s="28"/>
      <c r="L46" s="28"/>
      <c r="M46" s="28"/>
      <c r="N46" s="28"/>
      <c r="O46" s="16"/>
    </row>
    <row r="47" spans="2:15" ht="23.25" customHeight="1" thickBot="1">
      <c r="B47" s="1"/>
      <c r="C47" s="3"/>
      <c r="D47" s="58" t="s">
        <v>21</v>
      </c>
      <c r="E47" s="8"/>
      <c r="F47" s="28">
        <v>0.144</v>
      </c>
      <c r="G47" s="28"/>
      <c r="H47" s="28">
        <v>0.57</v>
      </c>
      <c r="I47" s="28">
        <v>2.97</v>
      </c>
      <c r="J47" s="28"/>
      <c r="K47" s="28">
        <v>0.0051</v>
      </c>
      <c r="L47" s="28"/>
      <c r="M47" s="28">
        <v>0.6</v>
      </c>
      <c r="N47" s="28">
        <v>0.069</v>
      </c>
      <c r="O47" s="16"/>
    </row>
    <row r="48" spans="2:15" ht="23.25" customHeight="1" thickBot="1">
      <c r="B48" s="1"/>
      <c r="C48" s="3"/>
      <c r="D48" s="58" t="s">
        <v>38</v>
      </c>
      <c r="E48" s="80"/>
      <c r="F48" s="28">
        <v>0.14</v>
      </c>
      <c r="G48" s="28">
        <v>1</v>
      </c>
      <c r="H48" s="28">
        <v>0.16</v>
      </c>
      <c r="I48" s="28">
        <v>10.3</v>
      </c>
      <c r="J48" s="28"/>
      <c r="K48" s="28"/>
      <c r="L48" s="28"/>
      <c r="M48" s="28">
        <v>1.8</v>
      </c>
      <c r="N48" s="28">
        <v>0.015</v>
      </c>
      <c r="O48" s="16"/>
    </row>
    <row r="49" spans="2:15" ht="23.25" customHeight="1" thickBot="1">
      <c r="B49" s="1"/>
      <c r="C49" s="3"/>
      <c r="D49" s="58" t="s">
        <v>12</v>
      </c>
      <c r="E49" s="80"/>
      <c r="F49" s="28">
        <v>0.035</v>
      </c>
      <c r="G49" s="28">
        <v>3.9</v>
      </c>
      <c r="H49" s="28">
        <v>0.05</v>
      </c>
      <c r="I49" s="28">
        <v>35.45</v>
      </c>
      <c r="J49" s="28">
        <v>0.0075</v>
      </c>
      <c r="K49" s="28">
        <v>0.006</v>
      </c>
      <c r="L49" s="28"/>
      <c r="M49" s="28">
        <v>0.6</v>
      </c>
      <c r="N49" s="28">
        <v>0.01</v>
      </c>
      <c r="O49" s="16"/>
    </row>
    <row r="50" spans="2:15" ht="23.25" customHeight="1" thickBot="1">
      <c r="B50" s="15"/>
      <c r="C50" s="25"/>
      <c r="D50" s="63" t="s">
        <v>52</v>
      </c>
      <c r="E50" s="7">
        <v>200</v>
      </c>
      <c r="F50" s="23">
        <f>F51+F52</f>
        <v>0.184</v>
      </c>
      <c r="G50" s="23">
        <f aca="true" t="shared" si="7" ref="G50:N50">G51+G52</f>
        <v>0.56</v>
      </c>
      <c r="H50" s="23">
        <f t="shared" si="7"/>
        <v>19.57</v>
      </c>
      <c r="I50" s="23">
        <f t="shared" si="7"/>
        <v>77.33</v>
      </c>
      <c r="J50" s="23">
        <f t="shared" si="7"/>
        <v>0.104</v>
      </c>
      <c r="K50" s="23">
        <f t="shared" si="7"/>
        <v>0.448</v>
      </c>
      <c r="L50" s="23">
        <f t="shared" si="7"/>
        <v>0.264</v>
      </c>
      <c r="M50" s="23">
        <f t="shared" si="7"/>
        <v>0.94</v>
      </c>
      <c r="N50" s="23">
        <f t="shared" si="7"/>
        <v>1.81</v>
      </c>
      <c r="O50" s="48" t="s">
        <v>59</v>
      </c>
    </row>
    <row r="51" spans="2:15" ht="23.25" customHeight="1" thickBot="1">
      <c r="B51" s="19"/>
      <c r="C51" s="20"/>
      <c r="D51" s="58" t="s">
        <v>53</v>
      </c>
      <c r="E51" s="79"/>
      <c r="F51" s="28">
        <v>0.184</v>
      </c>
      <c r="G51" s="28">
        <v>0.56</v>
      </c>
      <c r="H51" s="28">
        <v>4.6</v>
      </c>
      <c r="I51" s="28">
        <v>20.48</v>
      </c>
      <c r="J51" s="28">
        <v>0.104</v>
      </c>
      <c r="K51" s="28">
        <v>0.448</v>
      </c>
      <c r="L51" s="28">
        <v>0.264</v>
      </c>
      <c r="M51" s="28">
        <v>0.64</v>
      </c>
      <c r="N51" s="28">
        <v>1.36</v>
      </c>
      <c r="O51" s="16"/>
    </row>
    <row r="52" spans="1:15" s="4" customFormat="1" ht="23.25" customHeight="1" thickBot="1">
      <c r="A52" s="37"/>
      <c r="B52" s="27"/>
      <c r="C52" s="18"/>
      <c r="D52" s="58" t="s">
        <v>14</v>
      </c>
      <c r="E52" s="79"/>
      <c r="F52" s="29"/>
      <c r="G52" s="29"/>
      <c r="H52" s="28">
        <v>14.97</v>
      </c>
      <c r="I52" s="28">
        <v>56.85</v>
      </c>
      <c r="J52" s="28"/>
      <c r="K52" s="28"/>
      <c r="L52" s="28"/>
      <c r="M52" s="28">
        <v>0.3</v>
      </c>
      <c r="N52" s="28">
        <v>0.45</v>
      </c>
      <c r="O52" s="49"/>
    </row>
    <row r="53" spans="2:15" ht="23.25" customHeight="1" thickBot="1">
      <c r="B53" s="15"/>
      <c r="C53" s="25"/>
      <c r="D53" s="59" t="s">
        <v>22</v>
      </c>
      <c r="E53" s="7">
        <v>40</v>
      </c>
      <c r="F53" s="23">
        <v>2.64</v>
      </c>
      <c r="G53" s="23">
        <v>0.48</v>
      </c>
      <c r="H53" s="23">
        <v>13.68</v>
      </c>
      <c r="I53" s="23">
        <v>72.4</v>
      </c>
      <c r="J53" s="23">
        <v>0.07</v>
      </c>
      <c r="K53" s="23">
        <v>0.03</v>
      </c>
      <c r="L53" s="23"/>
      <c r="M53" s="23">
        <v>14</v>
      </c>
      <c r="N53" s="23">
        <v>1.5</v>
      </c>
      <c r="O53" s="48" t="s">
        <v>58</v>
      </c>
    </row>
    <row r="54" spans="1:15" s="4" customFormat="1" ht="23.25" customHeight="1" thickBot="1">
      <c r="A54" s="37"/>
      <c r="B54" s="15"/>
      <c r="C54" s="5" t="s">
        <v>23</v>
      </c>
      <c r="D54" s="73" t="s">
        <v>70</v>
      </c>
      <c r="E54" s="21">
        <v>75</v>
      </c>
      <c r="F54" s="35">
        <f>F55+F56+F57+F58+F59+F60</f>
        <v>12.79</v>
      </c>
      <c r="G54" s="35">
        <f aca="true" t="shared" si="8" ref="G54:N54">G55+G56+G57+G58+G59+G60</f>
        <v>8.625</v>
      </c>
      <c r="H54" s="35">
        <f t="shared" si="8"/>
        <v>67.233</v>
      </c>
      <c r="I54" s="35">
        <f t="shared" si="8"/>
        <v>401.19999999999993</v>
      </c>
      <c r="J54" s="35">
        <f t="shared" si="8"/>
        <v>0.23850000000000005</v>
      </c>
      <c r="K54" s="35">
        <f t="shared" si="8"/>
        <v>0.24900000000000003</v>
      </c>
      <c r="L54" s="35">
        <f t="shared" si="8"/>
        <v>0.45</v>
      </c>
      <c r="M54" s="35">
        <f t="shared" si="8"/>
        <v>35.6135</v>
      </c>
      <c r="N54" s="35">
        <f t="shared" si="8"/>
        <v>1.6760000000000002</v>
      </c>
      <c r="O54" s="53" t="s">
        <v>66</v>
      </c>
    </row>
    <row r="55" spans="2:15" ht="23.25" customHeight="1" thickBot="1">
      <c r="B55" s="19"/>
      <c r="C55" s="20"/>
      <c r="D55" s="61" t="s">
        <v>24</v>
      </c>
      <c r="E55" s="8"/>
      <c r="F55" s="28">
        <v>8.24</v>
      </c>
      <c r="G55" s="28">
        <v>0.88</v>
      </c>
      <c r="H55" s="28">
        <v>55.2</v>
      </c>
      <c r="I55" s="28">
        <v>267.4</v>
      </c>
      <c r="J55" s="28">
        <v>0.2</v>
      </c>
      <c r="K55" s="28">
        <v>0.064</v>
      </c>
      <c r="L55" s="28"/>
      <c r="M55" s="28">
        <v>14.4</v>
      </c>
      <c r="N55" s="28">
        <v>0.96</v>
      </c>
      <c r="O55" s="16"/>
    </row>
    <row r="56" spans="2:15" ht="23.25" customHeight="1" thickBot="1">
      <c r="B56" s="19"/>
      <c r="C56" s="20"/>
      <c r="D56" s="61" t="s">
        <v>20</v>
      </c>
      <c r="E56" s="8"/>
      <c r="F56" s="28">
        <v>0.84</v>
      </c>
      <c r="G56" s="28">
        <v>0.96</v>
      </c>
      <c r="H56" s="28">
        <v>1.41</v>
      </c>
      <c r="I56" s="28">
        <v>17.4</v>
      </c>
      <c r="J56" s="28">
        <v>0.012</v>
      </c>
      <c r="K56" s="28">
        <v>0.045</v>
      </c>
      <c r="L56" s="28">
        <v>0.45</v>
      </c>
      <c r="M56" s="28">
        <v>7.2</v>
      </c>
      <c r="N56" s="28">
        <v>0.06</v>
      </c>
      <c r="O56" s="16"/>
    </row>
    <row r="57" spans="2:15" ht="23.25" customHeight="1" thickBot="1">
      <c r="B57" s="19"/>
      <c r="C57" s="20"/>
      <c r="D57" s="61" t="s">
        <v>12</v>
      </c>
      <c r="E57" s="80"/>
      <c r="F57" s="28">
        <v>0.035</v>
      </c>
      <c r="G57" s="28">
        <v>3.9</v>
      </c>
      <c r="H57" s="28">
        <v>0.05</v>
      </c>
      <c r="I57" s="28">
        <v>35.45</v>
      </c>
      <c r="J57" s="28">
        <v>0.0075</v>
      </c>
      <c r="K57" s="28">
        <v>0.006</v>
      </c>
      <c r="L57" s="28"/>
      <c r="M57" s="28">
        <v>0.6</v>
      </c>
      <c r="N57" s="28">
        <v>0.01</v>
      </c>
      <c r="O57" s="16"/>
    </row>
    <row r="58" spans="2:15" ht="23.25" customHeight="1" thickBot="1">
      <c r="B58" s="19"/>
      <c r="C58" s="20"/>
      <c r="D58" s="61" t="s">
        <v>13</v>
      </c>
      <c r="E58" s="8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6"/>
    </row>
    <row r="59" spans="2:15" ht="23.25" customHeight="1" thickBot="1">
      <c r="B59" s="27"/>
      <c r="C59" s="43"/>
      <c r="D59" s="61" t="s">
        <v>26</v>
      </c>
      <c r="E59" s="80"/>
      <c r="F59" s="74">
        <v>0.635</v>
      </c>
      <c r="G59" s="74">
        <v>0.125</v>
      </c>
      <c r="H59" s="74">
        <v>0.425</v>
      </c>
      <c r="I59" s="74">
        <v>5.45</v>
      </c>
      <c r="J59" s="74">
        <v>0.003</v>
      </c>
      <c r="K59" s="74">
        <v>0.034</v>
      </c>
      <c r="L59" s="74"/>
      <c r="M59" s="74">
        <v>0.0135</v>
      </c>
      <c r="N59" s="74">
        <v>0.016</v>
      </c>
      <c r="O59" s="16"/>
    </row>
    <row r="60" spans="2:15" ht="23.25" customHeight="1" thickBot="1">
      <c r="B60" s="27"/>
      <c r="C60" s="43"/>
      <c r="D60" s="61" t="s">
        <v>25</v>
      </c>
      <c r="E60" s="9"/>
      <c r="F60" s="28">
        <v>3.04</v>
      </c>
      <c r="G60" s="28">
        <v>2.76</v>
      </c>
      <c r="H60" s="28">
        <v>0.168</v>
      </c>
      <c r="I60" s="28">
        <v>37.6</v>
      </c>
      <c r="J60" s="28">
        <v>0.016</v>
      </c>
      <c r="K60" s="28">
        <v>0.1</v>
      </c>
      <c r="L60" s="28"/>
      <c r="M60" s="28">
        <v>13.2</v>
      </c>
      <c r="N60" s="28">
        <v>0.6</v>
      </c>
      <c r="O60" s="16"/>
    </row>
    <row r="61" spans="1:15" s="4" customFormat="1" ht="23.25" customHeight="1" thickBot="1">
      <c r="A61" s="37"/>
      <c r="B61" s="15"/>
      <c r="C61" s="25"/>
      <c r="D61" s="60" t="s">
        <v>74</v>
      </c>
      <c r="E61" s="7">
        <v>200</v>
      </c>
      <c r="F61" s="23">
        <f aca="true" t="shared" si="9" ref="F61:M61">F62+F64</f>
        <v>1.6</v>
      </c>
      <c r="G61" s="23">
        <f t="shared" si="9"/>
        <v>2.56</v>
      </c>
      <c r="H61" s="23">
        <f t="shared" si="9"/>
        <v>18.73</v>
      </c>
      <c r="I61" s="23">
        <f t="shared" si="9"/>
        <v>103.25</v>
      </c>
      <c r="J61" s="23">
        <f t="shared" si="9"/>
        <v>0.032</v>
      </c>
      <c r="K61" s="23">
        <f t="shared" si="9"/>
        <v>0.12</v>
      </c>
      <c r="L61" s="23">
        <f t="shared" si="9"/>
        <v>1.2</v>
      </c>
      <c r="M61" s="23">
        <f t="shared" si="9"/>
        <v>99.5</v>
      </c>
      <c r="N61" s="23">
        <f>SUM(N62:N64)</f>
        <v>0.20500000000000002</v>
      </c>
      <c r="O61" s="48" t="s">
        <v>63</v>
      </c>
    </row>
    <row r="62" spans="1:15" s="4" customFormat="1" ht="23.25" customHeight="1" thickBot="1">
      <c r="A62" s="37"/>
      <c r="B62" s="27"/>
      <c r="C62" s="18"/>
      <c r="D62" s="58" t="s">
        <v>20</v>
      </c>
      <c r="E62" s="80"/>
      <c r="F62" s="28">
        <v>1.6</v>
      </c>
      <c r="G62" s="28">
        <v>2.56</v>
      </c>
      <c r="H62" s="28">
        <v>3.76</v>
      </c>
      <c r="I62" s="28">
        <v>46.4</v>
      </c>
      <c r="J62" s="28">
        <v>0.032</v>
      </c>
      <c r="K62" s="28">
        <v>0.12</v>
      </c>
      <c r="L62" s="28">
        <v>1.2</v>
      </c>
      <c r="M62" s="28">
        <v>99.2</v>
      </c>
      <c r="N62" s="28">
        <v>0.16</v>
      </c>
      <c r="O62" s="16"/>
    </row>
    <row r="63" spans="1:15" s="4" customFormat="1" ht="23.25" customHeight="1" thickBot="1">
      <c r="A63" s="37"/>
      <c r="B63" s="27"/>
      <c r="C63" s="18"/>
      <c r="D63" s="61" t="s">
        <v>43</v>
      </c>
      <c r="E63" s="80"/>
      <c r="F63" s="28">
        <v>0.39</v>
      </c>
      <c r="G63" s="28">
        <v>0.38</v>
      </c>
      <c r="H63" s="28">
        <v>0.76</v>
      </c>
      <c r="I63" s="28">
        <v>8.3</v>
      </c>
      <c r="J63" s="28"/>
      <c r="K63" s="28"/>
      <c r="L63" s="28"/>
      <c r="M63" s="28"/>
      <c r="N63" s="28"/>
      <c r="O63" s="16"/>
    </row>
    <row r="64" spans="1:15" s="4" customFormat="1" ht="23.25" customHeight="1" thickBot="1">
      <c r="A64" s="37"/>
      <c r="B64" s="1"/>
      <c r="C64" s="3"/>
      <c r="D64" s="58" t="s">
        <v>13</v>
      </c>
      <c r="E64" s="80"/>
      <c r="F64" s="28"/>
      <c r="G64" s="28"/>
      <c r="H64" s="28">
        <v>14.97</v>
      </c>
      <c r="I64" s="28">
        <v>56.85</v>
      </c>
      <c r="J64" s="28"/>
      <c r="K64" s="28"/>
      <c r="L64" s="28"/>
      <c r="M64" s="28">
        <v>0.3</v>
      </c>
      <c r="N64" s="28">
        <v>0.045</v>
      </c>
      <c r="O64" s="16"/>
    </row>
    <row r="65" spans="2:15" ht="22.5" customHeight="1" thickBot="1">
      <c r="B65" s="11"/>
      <c r="C65" s="2"/>
      <c r="D65" s="2" t="s">
        <v>27</v>
      </c>
      <c r="E65" s="56"/>
      <c r="F65" s="29">
        <f aca="true" t="shared" si="10" ref="F65:N65">F60+F54+F53+F50+F43+F39+F28+F24+F18+F14+F9</f>
        <v>44.278000000000006</v>
      </c>
      <c r="G65" s="29">
        <f t="shared" si="10"/>
        <v>58.463</v>
      </c>
      <c r="H65" s="29">
        <f t="shared" si="10"/>
        <v>195.962</v>
      </c>
      <c r="I65" s="29">
        <f t="shared" si="10"/>
        <v>1713.6750000000002</v>
      </c>
      <c r="J65" s="29">
        <f t="shared" si="10"/>
        <v>6.5196</v>
      </c>
      <c r="K65" s="29">
        <f t="shared" si="10"/>
        <v>1.5865000000000002</v>
      </c>
      <c r="L65" s="29">
        <f t="shared" si="10"/>
        <v>4.226</v>
      </c>
      <c r="M65" s="29">
        <f t="shared" si="10"/>
        <v>360.2835</v>
      </c>
      <c r="N65" s="29">
        <f t="shared" si="10"/>
        <v>11.498999999999999</v>
      </c>
      <c r="O65" s="49"/>
    </row>
    <row r="70" ht="15" thickBot="1"/>
    <row r="71" spans="2:15" ht="31.5" customHeight="1">
      <c r="B71" s="81" t="s">
        <v>0</v>
      </c>
      <c r="C71" s="81" t="s">
        <v>32</v>
      </c>
      <c r="D71" s="81" t="s">
        <v>33</v>
      </c>
      <c r="E71" s="81" t="s">
        <v>29</v>
      </c>
      <c r="F71" s="84" t="s">
        <v>1</v>
      </c>
      <c r="G71" s="104"/>
      <c r="H71" s="96"/>
      <c r="I71" s="81" t="s">
        <v>44</v>
      </c>
      <c r="J71" s="84" t="s">
        <v>31</v>
      </c>
      <c r="K71" s="104"/>
      <c r="L71" s="96"/>
      <c r="M71" s="84" t="s">
        <v>45</v>
      </c>
      <c r="N71" s="96"/>
      <c r="O71" s="93" t="s">
        <v>55</v>
      </c>
    </row>
    <row r="72" spans="2:15" ht="15" customHeight="1">
      <c r="B72" s="102"/>
      <c r="C72" s="102"/>
      <c r="D72" s="102"/>
      <c r="E72" s="82"/>
      <c r="F72" s="97"/>
      <c r="G72" s="105"/>
      <c r="H72" s="98"/>
      <c r="I72" s="82"/>
      <c r="J72" s="97"/>
      <c r="K72" s="105"/>
      <c r="L72" s="98"/>
      <c r="M72" s="97"/>
      <c r="N72" s="98"/>
      <c r="O72" s="94"/>
    </row>
    <row r="73" spans="2:15" ht="15" customHeight="1">
      <c r="B73" s="102"/>
      <c r="C73" s="102"/>
      <c r="D73" s="102"/>
      <c r="E73" s="82"/>
      <c r="F73" s="97"/>
      <c r="G73" s="105"/>
      <c r="H73" s="98"/>
      <c r="I73" s="82"/>
      <c r="J73" s="97"/>
      <c r="K73" s="105"/>
      <c r="L73" s="98"/>
      <c r="M73" s="97"/>
      <c r="N73" s="98"/>
      <c r="O73" s="94"/>
    </row>
    <row r="74" spans="2:15" ht="15" customHeight="1">
      <c r="B74" s="102"/>
      <c r="C74" s="102"/>
      <c r="D74" s="102"/>
      <c r="E74" s="82"/>
      <c r="F74" s="97"/>
      <c r="G74" s="105"/>
      <c r="H74" s="98"/>
      <c r="I74" s="82"/>
      <c r="J74" s="97"/>
      <c r="K74" s="105"/>
      <c r="L74" s="98"/>
      <c r="M74" s="97"/>
      <c r="N74" s="98"/>
      <c r="O74" s="94"/>
    </row>
    <row r="75" spans="2:15" ht="21.75" customHeight="1" thickBot="1">
      <c r="B75" s="103"/>
      <c r="C75" s="103"/>
      <c r="D75" s="103"/>
      <c r="E75" s="83"/>
      <c r="F75" s="99"/>
      <c r="G75" s="106"/>
      <c r="H75" s="100"/>
      <c r="I75" s="83"/>
      <c r="J75" s="99"/>
      <c r="K75" s="106"/>
      <c r="L75" s="100"/>
      <c r="M75" s="99"/>
      <c r="N75" s="100"/>
      <c r="O75" s="95"/>
    </row>
    <row r="76" spans="2:15" ht="15.75" thickBot="1">
      <c r="B76" s="55"/>
      <c r="C76" s="56"/>
      <c r="D76" s="56"/>
      <c r="E76" s="56"/>
      <c r="F76" s="56" t="s">
        <v>2</v>
      </c>
      <c r="G76" s="56" t="s">
        <v>3</v>
      </c>
      <c r="H76" s="56" t="s">
        <v>4</v>
      </c>
      <c r="I76" s="56"/>
      <c r="J76" s="56" t="s">
        <v>5</v>
      </c>
      <c r="K76" s="56" t="s">
        <v>6</v>
      </c>
      <c r="L76" s="56" t="s">
        <v>7</v>
      </c>
      <c r="M76" s="56" t="s">
        <v>8</v>
      </c>
      <c r="N76" s="56" t="s">
        <v>9</v>
      </c>
      <c r="O76" s="52"/>
    </row>
    <row r="77" spans="2:15" ht="27.75" customHeight="1" thickBot="1">
      <c r="B77" s="22"/>
      <c r="C77" s="14" t="s">
        <v>28</v>
      </c>
      <c r="D77" s="76" t="s">
        <v>72</v>
      </c>
      <c r="E77" s="26">
        <v>200</v>
      </c>
      <c r="F77" s="33">
        <f>F78+F79+F81</f>
        <v>6.26</v>
      </c>
      <c r="G77" s="33">
        <f aca="true" t="shared" si="11" ref="G77:N77">G78+G79+G81</f>
        <v>4.9879999999999995</v>
      </c>
      <c r="H77" s="33">
        <f t="shared" si="11"/>
        <v>26.254</v>
      </c>
      <c r="I77" s="33">
        <f>SUM(I78:I81)</f>
        <v>150.57999999999998</v>
      </c>
      <c r="J77" s="33">
        <f t="shared" si="11"/>
        <v>0.2026</v>
      </c>
      <c r="K77" s="33">
        <f t="shared" si="11"/>
        <v>0.169</v>
      </c>
      <c r="L77" s="33">
        <f t="shared" si="11"/>
        <v>1.35</v>
      </c>
      <c r="M77" s="33">
        <f t="shared" si="11"/>
        <v>128.78</v>
      </c>
      <c r="N77" s="33">
        <f t="shared" si="11"/>
        <v>0.7964</v>
      </c>
      <c r="O77" s="50" t="s">
        <v>57</v>
      </c>
    </row>
    <row r="78" spans="2:15" ht="25.5" customHeight="1" thickBot="1">
      <c r="B78" s="41"/>
      <c r="C78" s="42"/>
      <c r="D78" s="58" t="s">
        <v>48</v>
      </c>
      <c r="E78" s="13"/>
      <c r="F78" s="34">
        <v>3.74</v>
      </c>
      <c r="G78" s="34">
        <v>2.108</v>
      </c>
      <c r="H78" s="34">
        <v>17.034</v>
      </c>
      <c r="I78" s="34">
        <v>96.09</v>
      </c>
      <c r="J78" s="34">
        <v>0.1666</v>
      </c>
      <c r="K78" s="34">
        <v>0.034</v>
      </c>
      <c r="L78" s="34"/>
      <c r="M78" s="34">
        <v>17.68</v>
      </c>
      <c r="N78" s="34">
        <v>0.6154</v>
      </c>
      <c r="O78" s="51"/>
    </row>
    <row r="79" spans="2:15" ht="26.25" customHeight="1" thickBot="1">
      <c r="B79" s="41"/>
      <c r="C79" s="42"/>
      <c r="D79" s="58" t="s">
        <v>13</v>
      </c>
      <c r="E79" s="13"/>
      <c r="F79" s="29"/>
      <c r="G79" s="29"/>
      <c r="H79" s="28">
        <v>4.99</v>
      </c>
      <c r="I79" s="28">
        <v>18.95</v>
      </c>
      <c r="J79" s="28"/>
      <c r="K79" s="28"/>
      <c r="L79" s="28"/>
      <c r="M79" s="28">
        <v>0.1</v>
      </c>
      <c r="N79" s="28">
        <v>0.001</v>
      </c>
      <c r="O79" s="51"/>
    </row>
    <row r="80" spans="2:15" ht="26.25" customHeight="1" thickBot="1">
      <c r="B80" s="41"/>
      <c r="C80" s="42"/>
      <c r="D80" s="58" t="s">
        <v>12</v>
      </c>
      <c r="E80" s="80"/>
      <c r="F80" s="28">
        <v>0.014</v>
      </c>
      <c r="G80" s="28">
        <v>1.56</v>
      </c>
      <c r="H80" s="28">
        <v>0.02</v>
      </c>
      <c r="I80" s="28">
        <v>14.18</v>
      </c>
      <c r="J80" s="28">
        <v>0.003</v>
      </c>
      <c r="K80" s="28">
        <v>0.0024</v>
      </c>
      <c r="L80" s="28"/>
      <c r="M80" s="28">
        <v>0.24</v>
      </c>
      <c r="N80" s="28">
        <v>0.004</v>
      </c>
      <c r="O80" s="16"/>
    </row>
    <row r="81" spans="2:15" ht="26.25" customHeight="1" thickBot="1">
      <c r="B81" s="41"/>
      <c r="C81" s="42"/>
      <c r="D81" s="58" t="s">
        <v>20</v>
      </c>
      <c r="E81" s="80"/>
      <c r="F81" s="36">
        <v>2.52</v>
      </c>
      <c r="G81" s="36">
        <v>2.88</v>
      </c>
      <c r="H81" s="36">
        <v>4.23</v>
      </c>
      <c r="I81" s="36">
        <v>21.36</v>
      </c>
      <c r="J81" s="36">
        <v>0.036</v>
      </c>
      <c r="K81" s="36">
        <v>0.135</v>
      </c>
      <c r="L81" s="36">
        <v>1.35</v>
      </c>
      <c r="M81" s="36">
        <v>111</v>
      </c>
      <c r="N81" s="36">
        <v>0.18</v>
      </c>
      <c r="O81" s="51"/>
    </row>
    <row r="82" spans="2:15" ht="0.75" customHeight="1" hidden="1" thickBot="1">
      <c r="B82" s="71"/>
      <c r="C82" s="65"/>
      <c r="D82" s="66"/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9"/>
    </row>
    <row r="83" spans="2:15" ht="31.5" customHeight="1" thickBot="1">
      <c r="B83" s="24"/>
      <c r="C83" s="40"/>
      <c r="D83" s="10" t="s">
        <v>27</v>
      </c>
      <c r="E83" s="56"/>
      <c r="F83" s="31">
        <f aca="true" t="shared" si="12" ref="F83:O83">F77</f>
        <v>6.26</v>
      </c>
      <c r="G83" s="31">
        <f t="shared" si="12"/>
        <v>4.9879999999999995</v>
      </c>
      <c r="H83" s="31">
        <f t="shared" si="12"/>
        <v>26.254</v>
      </c>
      <c r="I83" s="31">
        <f t="shared" si="12"/>
        <v>150.57999999999998</v>
      </c>
      <c r="J83" s="31">
        <f t="shared" si="12"/>
        <v>0.2026</v>
      </c>
      <c r="K83" s="31">
        <f t="shared" si="12"/>
        <v>0.169</v>
      </c>
      <c r="L83" s="31">
        <f t="shared" si="12"/>
        <v>1.35</v>
      </c>
      <c r="M83" s="31">
        <f t="shared" si="12"/>
        <v>128.78</v>
      </c>
      <c r="N83" s="31">
        <f t="shared" si="12"/>
        <v>0.7964</v>
      </c>
      <c r="O83" s="31" t="str">
        <f t="shared" si="12"/>
        <v>59</v>
      </c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71:B75"/>
    <mergeCell ref="C71:C75"/>
    <mergeCell ref="D71:D75"/>
    <mergeCell ref="E71:E75"/>
    <mergeCell ref="F71:H75"/>
    <mergeCell ref="I71:I75"/>
    <mergeCell ref="J71:L75"/>
    <mergeCell ref="M71:N75"/>
    <mergeCell ref="O71:O75"/>
  </mergeCells>
  <printOptions/>
  <pageMargins left="0.9055118110236221" right="0.31496062992125984" top="0.35433070866141736" bottom="0.35433070866141736" header="0" footer="0"/>
  <pageSetup fitToHeight="2" fitToWidth="1" horizontalDpi="300" verticalDpi="300" orientation="landscape" paperSize="9" scale="59" r:id="rId1"/>
  <rowBreaks count="1" manualBreakCount="1">
    <brk id="6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2023-07-13T11:25:59Z</cp:lastPrinted>
  <dcterms:created xsi:type="dcterms:W3CDTF">2019-11-19T11:04:26Z</dcterms:created>
  <dcterms:modified xsi:type="dcterms:W3CDTF">2023-07-13T11:26:29Z</dcterms:modified>
  <cp:category/>
  <cp:version/>
  <cp:contentType/>
  <cp:contentStatus/>
</cp:coreProperties>
</file>