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0 день" sheetId="1" r:id="rId1"/>
  </sheets>
  <definedNames>
    <definedName name="_xlnm.Print_Area" localSheetId="0">'10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<sst xmlns="http://schemas.openxmlformats.org/spreadsheetml/2006/main" count="112" uniqueCount="78">
  <si>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</si>
  <si>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</si>
  <si>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</si>
  <si>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</si>
  <si>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</si>
  <si>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</si>
  <si>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</si>
  <si>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</si>
  <si>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</si>
  <si>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</si>
  <si>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</si>
  <si>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</si>
  <si>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</si>
  <si>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</si>
  <si>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</si>
  <si>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ВТОРОЙ  ЗАВТРАК</t>
  </si>
  <si>
    <t>ОБЕД</t>
  </si>
  <si>
    <t>Масло растительное</t>
  </si>
  <si>
    <t>Мука пшеничная</t>
  </si>
  <si>
    <t>Молоко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</si>
  <si>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</si>
  <si>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</si>
  <si>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</si>
  <si>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</si>
  <si>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</si>
  <si>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</si>
  <si>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</si>
  <si>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</si>
  <si>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</si>
  <si>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</si>
  <si>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</si>
  <si>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</si>
  <si>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</si>
  <si>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</si>
  <si>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</si>
  <si>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</si>
  <si>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</si>
  <si>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</si>
  <si>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</si>
  <si>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</si>
  <si>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</si>
  <si>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</si>
  <si>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Рис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</si>
  <si>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</si>
  <si>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</si>
  <si>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</si>
  <si>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</si>
  <si>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</si>
  <si>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</si>
  <si>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Омлет </t>
  </si>
  <si>
    <t>Суп рыбный с консервами «Сайра»</t>
  </si>
  <si>
    <t>Консервы «Сайра»</t>
  </si>
  <si>
    <t>Картофельное пюре</t>
  </si>
  <si>
    <t>10 день.</t>
  </si>
  <si>
    <t>Сливочное масло</t>
  </si>
  <si>
    <t>Лавровый лист</t>
  </si>
  <si>
    <t>Помидор</t>
  </si>
  <si>
    <t>№ техн.  карты</t>
  </si>
  <si>
    <t>44</t>
  </si>
  <si>
    <t>40</t>
  </si>
  <si>
    <t>41</t>
  </si>
  <si>
    <t>11</t>
  </si>
  <si>
    <t>89</t>
  </si>
  <si>
    <t>Огурец</t>
  </si>
  <si>
    <t>14</t>
  </si>
  <si>
    <t>Кулеш молочный рисовый</t>
  </si>
  <si>
    <t>54</t>
  </si>
  <si>
    <t>34</t>
  </si>
  <si>
    <t>84</t>
  </si>
  <si>
    <t>112</t>
  </si>
  <si>
    <t xml:space="preserve">Салат «Летний» </t>
  </si>
  <si>
    <t>Мандарины</t>
  </si>
  <si>
    <t xml:space="preserve">Кофейный напиток </t>
  </si>
  <si>
    <t>Булочка домашняя</t>
  </si>
  <si>
    <t>70</t>
  </si>
  <si>
    <t>мука</t>
  </si>
  <si>
    <t>Крупа перловая</t>
  </si>
  <si>
    <t>21.07.2023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</si>
</sst>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25">
      <selection activeCell="E25" sqref="E25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32.421875" style="38" customWidth="1"/>
    <col min="5" max="5" width="15.8515625" style="38" bestFit="1" customWidth="1"/>
    <col min="6" max="7" width="8.00390625" style="38" bestFit="1" customWidth="1"/>
    <col min="8" max="8" width="9.28125" style="38" bestFit="1" customWidth="1"/>
    <col min="9" max="9" width="18.140625" style="38" bestFit="1" customWidth="1"/>
    <col min="10" max="10" width="8.00390625" style="38" bestFit="1" customWidth="1"/>
    <col min="11" max="11" width="6.7109375" style="38" bestFit="1" customWidth="1"/>
    <col min="12" max="12" width="8.00390625" style="38" bestFit="1" customWidth="1"/>
    <col min="13" max="13" width="9.28125" style="38" bestFit="1" customWidth="1"/>
    <col min="14" max="14" width="8.00390625" style="38" bestFit="1" customWidth="1"/>
    <col min="15" max="15" width="9.140625" style="41" bestFit="1" customWidth="1"/>
  </cols>
  <sheetData>
    <row r="1" spans="2:15" ht="24">
      <c r="B1" s="91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ht="15" thickBot="1">
      <c r="C2" s="38" t="s">
        <v>77</v>
      </c>
    </row>
    <row r="3" spans="2:15" ht="31.5" customHeight="1">
      <c r="B3" s="71" t="s">
        <v>0</v>
      </c>
      <c r="C3" s="71" t="s">
        <v>33</v>
      </c>
      <c r="D3" s="71" t="s">
        <v>34</v>
      </c>
      <c r="E3" s="71" t="s">
        <v>30</v>
      </c>
      <c r="F3" s="74" t="s">
        <v>31</v>
      </c>
      <c r="G3" s="75"/>
      <c r="H3" s="76"/>
      <c r="I3" s="71" t="s">
        <v>46</v>
      </c>
      <c r="J3" s="74" t="s">
        <v>32</v>
      </c>
      <c r="K3" s="75"/>
      <c r="L3" s="76"/>
      <c r="M3" s="74" t="s">
        <v>47</v>
      </c>
      <c r="N3" s="76"/>
      <c r="O3" s="83" t="s">
        <v>57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48"/>
    </row>
    <row r="9" spans="1:15" s="12" customFormat="1" ht="23.25" customHeight="1" thickBot="1">
      <c r="A9" s="39"/>
      <c r="B9" s="16"/>
      <c r="C9" s="5" t="s">
        <v>10</v>
      </c>
      <c r="D9" s="61" t="s">
        <v>49</v>
      </c>
      <c r="E9" s="15">
        <v>80</v>
      </c>
      <c r="F9" s="32">
        <v>6.318</v>
      </c>
      <c r="G9" s="32">
        <v>8.05</v>
      </c>
      <c r="H9" s="32">
        <v>4.7</v>
      </c>
      <c r="I9" s="32">
        <f>SUM(I10:I13)</f>
        <v>220.11999999999998</v>
      </c>
      <c r="J9" s="32">
        <v>0.07</v>
      </c>
      <c r="K9" s="32">
        <v>0.283</v>
      </c>
      <c r="L9" s="32">
        <f>L10+L13+L14+L11</f>
        <v>0.75</v>
      </c>
      <c r="M9" s="32">
        <v>83.7</v>
      </c>
      <c r="N9" s="32">
        <v>1.095</v>
      </c>
      <c r="O9" s="46">
        <v>38</v>
      </c>
    </row>
    <row r="10" spans="2:15" ht="23.25" customHeight="1" thickBot="1">
      <c r="B10" s="1"/>
      <c r="C10" s="3"/>
      <c r="D10" s="65" t="s">
        <v>25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50"/>
    </row>
    <row r="11" spans="2:15" ht="23.25" customHeight="1" thickBot="1">
      <c r="B11" s="1"/>
      <c r="C11" s="3"/>
      <c r="D11" s="60" t="s">
        <v>11</v>
      </c>
      <c r="E11" s="7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7"/>
    </row>
    <row r="12" spans="2:15" ht="23.25" customHeight="1" thickBot="1">
      <c r="B12" s="1"/>
      <c r="C12" s="3"/>
      <c r="D12" s="60" t="s">
        <v>75</v>
      </c>
      <c r="E12" s="9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7"/>
    </row>
    <row r="13" spans="2:15" ht="23.25" customHeight="1" thickBot="1">
      <c r="B13" s="1"/>
      <c r="C13" s="3"/>
      <c r="D13" s="60" t="s">
        <v>19</v>
      </c>
      <c r="E13" s="14"/>
      <c r="F13" s="33">
        <v>1.4</v>
      </c>
      <c r="G13" s="33">
        <v>1.25</v>
      </c>
      <c r="H13" s="33">
        <v>2.35</v>
      </c>
      <c r="I13" s="33">
        <v>26</v>
      </c>
      <c r="J13" s="33">
        <v>0.02</v>
      </c>
      <c r="K13" s="33">
        <v>0.075</v>
      </c>
      <c r="L13" s="33">
        <v>0.75</v>
      </c>
      <c r="M13" s="33">
        <v>62</v>
      </c>
      <c r="N13" s="33">
        <v>0.1</v>
      </c>
      <c r="O13" s="47"/>
    </row>
    <row r="14" spans="1:15" s="4" customFormat="1" ht="23.25" customHeight="1" thickBot="1">
      <c r="A14" s="38"/>
      <c r="B14" s="16"/>
      <c r="C14" s="7"/>
      <c r="D14" s="61" t="s">
        <v>14</v>
      </c>
      <c r="E14" s="26">
        <v>37</v>
      </c>
      <c r="F14" s="32">
        <f>F15+F16</f>
        <v>2.359</v>
      </c>
      <c r="G14" s="32">
        <f aca="true" t="shared" si="0" ref="G14:N14">G15+G16</f>
        <v>55.5</v>
      </c>
      <c r="H14" s="32">
        <f t="shared" si="0"/>
        <v>15.01</v>
      </c>
      <c r="I14" s="32">
        <f t="shared" si="0"/>
        <v>128.23</v>
      </c>
      <c r="J14" s="32">
        <f t="shared" si="0"/>
        <v>0.186</v>
      </c>
      <c r="K14" s="32">
        <f t="shared" si="0"/>
        <v>0.093</v>
      </c>
      <c r="L14" s="32">
        <f t="shared" si="0"/>
        <v>0</v>
      </c>
      <c r="M14" s="32">
        <f t="shared" si="0"/>
        <v>14.4</v>
      </c>
      <c r="N14" s="32">
        <f t="shared" si="0"/>
        <v>0.734</v>
      </c>
      <c r="O14" s="46" t="s">
        <v>58</v>
      </c>
    </row>
    <row r="15" spans="2:15" ht="23.25" customHeight="1" thickBot="1">
      <c r="B15" s="1"/>
      <c r="C15" s="3"/>
      <c r="D15" s="65" t="s">
        <v>43</v>
      </c>
      <c r="E15" s="25"/>
      <c r="F15" s="28">
        <v>2.31</v>
      </c>
      <c r="G15" s="28">
        <v>0.9</v>
      </c>
      <c r="H15" s="28">
        <v>14.94</v>
      </c>
      <c r="I15" s="28">
        <v>78.6</v>
      </c>
      <c r="J15" s="28">
        <v>0.081</v>
      </c>
      <c r="K15" s="28">
        <v>0.009</v>
      </c>
      <c r="L15" s="28"/>
      <c r="M15" s="28">
        <v>6</v>
      </c>
      <c r="N15" s="28">
        <v>0.594</v>
      </c>
      <c r="O15" s="50"/>
    </row>
    <row r="16" spans="2:15" ht="23.25" customHeight="1" thickBot="1">
      <c r="B16" s="1"/>
      <c r="C16" s="3"/>
      <c r="D16" s="60" t="s">
        <v>11</v>
      </c>
      <c r="E16" s="13"/>
      <c r="F16" s="33">
        <v>0.049</v>
      </c>
      <c r="G16" s="33">
        <v>54.6</v>
      </c>
      <c r="H16" s="33">
        <v>0.07</v>
      </c>
      <c r="I16" s="33">
        <v>49.63</v>
      </c>
      <c r="J16" s="33">
        <v>0.105</v>
      </c>
      <c r="K16" s="33">
        <v>0.084</v>
      </c>
      <c r="L16" s="33"/>
      <c r="M16" s="33">
        <v>8.4</v>
      </c>
      <c r="N16" s="33">
        <v>0.14</v>
      </c>
      <c r="O16" s="47"/>
    </row>
    <row r="17" spans="1:15" s="4" customFormat="1" ht="23.25" customHeight="1" thickBot="1">
      <c r="A17" s="38"/>
      <c r="B17" s="16"/>
      <c r="C17" s="7"/>
      <c r="D17" s="61" t="s">
        <v>44</v>
      </c>
      <c r="E17" s="26">
        <v>20</v>
      </c>
      <c r="F17" s="36">
        <v>1.32</v>
      </c>
      <c r="G17" s="36">
        <v>0.24</v>
      </c>
      <c r="H17" s="36">
        <v>6.84</v>
      </c>
      <c r="I17" s="36">
        <v>36.2</v>
      </c>
      <c r="J17" s="36">
        <v>0.036</v>
      </c>
      <c r="K17" s="36">
        <v>0.016</v>
      </c>
      <c r="L17" s="36"/>
      <c r="M17" s="36">
        <v>7</v>
      </c>
      <c r="N17" s="36">
        <v>0.78</v>
      </c>
      <c r="O17" s="51" t="s">
        <v>60</v>
      </c>
    </row>
    <row r="18" spans="2:15" ht="27" customHeight="1" thickBot="1">
      <c r="B18" s="24"/>
      <c r="C18" s="24"/>
      <c r="D18" s="61" t="s">
        <v>72</v>
      </c>
      <c r="E18" s="23">
        <v>200</v>
      </c>
      <c r="F18" s="37">
        <f>F19+F20+F21</f>
        <v>0</v>
      </c>
      <c r="G18" s="37">
        <f aca="true" t="shared" si="1" ref="G18:N18">G19+G20+G21</f>
        <v>0</v>
      </c>
      <c r="H18" s="37">
        <f t="shared" si="1"/>
        <v>14.97</v>
      </c>
      <c r="I18" s="37">
        <f t="shared" si="1"/>
        <v>56.85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0.3</v>
      </c>
      <c r="N18" s="37">
        <f t="shared" si="1"/>
        <v>0.045</v>
      </c>
      <c r="O18" s="52" t="s">
        <v>64</v>
      </c>
    </row>
    <row r="19" spans="2:15" ht="23.25" customHeight="1" thickBot="1">
      <c r="B19" s="1"/>
      <c r="C19" s="3"/>
      <c r="D19" s="60" t="s">
        <v>45</v>
      </c>
      <c r="E19" s="70"/>
      <c r="F19" s="28"/>
      <c r="G19" s="28"/>
      <c r="H19" s="28"/>
      <c r="I19" s="28"/>
      <c r="J19" s="28"/>
      <c r="K19" s="28"/>
      <c r="L19" s="28"/>
      <c r="M19" s="28"/>
      <c r="N19" s="28"/>
      <c r="O19" s="17"/>
    </row>
    <row r="20" spans="2:15" ht="23.25" customHeight="1" thickBot="1">
      <c r="B20" s="1"/>
      <c r="C20" s="3"/>
      <c r="D20" s="60" t="s">
        <v>13</v>
      </c>
      <c r="E20" s="70"/>
      <c r="F20" s="28"/>
      <c r="G20" s="28"/>
      <c r="H20" s="28">
        <v>14.97</v>
      </c>
      <c r="I20" s="28">
        <v>56.85</v>
      </c>
      <c r="J20" s="28"/>
      <c r="K20" s="28"/>
      <c r="L20" s="28"/>
      <c r="M20" s="28">
        <v>0.3</v>
      </c>
      <c r="N20" s="28">
        <v>0.045</v>
      </c>
      <c r="O20" s="17"/>
    </row>
    <row r="21" spans="2:15" ht="0.75" customHeight="1" hidden="1" thickBot="1">
      <c r="B21" s="1"/>
      <c r="C21" s="3"/>
      <c r="D21" s="60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47"/>
    </row>
    <row r="22" spans="1:15" s="4" customFormat="1" ht="23.25" customHeight="1" thickBot="1">
      <c r="A22" s="38"/>
      <c r="B22" s="16"/>
      <c r="C22" s="5" t="s">
        <v>15</v>
      </c>
      <c r="D22" s="61" t="s">
        <v>71</v>
      </c>
      <c r="E22" s="20">
        <v>147</v>
      </c>
      <c r="F22" s="34">
        <v>0.6</v>
      </c>
      <c r="G22" s="34">
        <v>0.23</v>
      </c>
      <c r="H22" s="34">
        <v>6.07</v>
      </c>
      <c r="I22" s="34">
        <v>30</v>
      </c>
      <c r="J22" s="34"/>
      <c r="K22" s="34"/>
      <c r="L22" s="34"/>
      <c r="M22" s="34"/>
      <c r="N22" s="34"/>
      <c r="O22" s="49" t="s">
        <v>62</v>
      </c>
    </row>
    <row r="23" spans="1:15" s="4" customFormat="1" ht="23.25" customHeight="1" thickBot="1">
      <c r="A23" s="38"/>
      <c r="B23" s="16"/>
      <c r="C23" s="5" t="s">
        <v>16</v>
      </c>
      <c r="D23" s="61" t="s">
        <v>70</v>
      </c>
      <c r="E23" s="20">
        <v>57</v>
      </c>
      <c r="F23" s="34">
        <f>F24+F25+F26</f>
        <v>0.47500000000000003</v>
      </c>
      <c r="G23" s="34">
        <f aca="true" t="shared" si="2" ref="G23:N23">G24+G25+G26</f>
        <v>5.07</v>
      </c>
      <c r="H23" s="34">
        <f t="shared" si="2"/>
        <v>1.7999999999999998</v>
      </c>
      <c r="I23" s="34">
        <f t="shared" si="2"/>
        <v>54.2</v>
      </c>
      <c r="J23" s="34">
        <f t="shared" si="2"/>
        <v>0.015</v>
      </c>
      <c r="K23" s="34">
        <f t="shared" si="2"/>
        <v>0.02</v>
      </c>
      <c r="L23" s="34">
        <f t="shared" si="2"/>
        <v>4</v>
      </c>
      <c r="M23" s="34">
        <f t="shared" si="2"/>
        <v>9.25</v>
      </c>
      <c r="N23" s="34">
        <f t="shared" si="2"/>
        <v>0.375</v>
      </c>
      <c r="O23" s="49" t="s">
        <v>68</v>
      </c>
    </row>
    <row r="24" spans="2:15" ht="23.25" customHeight="1" thickBot="1">
      <c r="B24" s="1"/>
      <c r="C24" s="3"/>
      <c r="D24" s="69" t="s">
        <v>63</v>
      </c>
      <c r="E24" s="40"/>
      <c r="F24" s="35">
        <v>0.2</v>
      </c>
      <c r="G24" s="35">
        <v>0.025</v>
      </c>
      <c r="H24" s="35">
        <v>0.85</v>
      </c>
      <c r="I24" s="35">
        <v>3.5</v>
      </c>
      <c r="J24" s="35"/>
      <c r="K24" s="35">
        <v>0.01</v>
      </c>
      <c r="L24" s="35">
        <v>2</v>
      </c>
      <c r="M24" s="35">
        <v>5.75</v>
      </c>
      <c r="N24" s="35">
        <v>0.15</v>
      </c>
      <c r="O24" s="17"/>
    </row>
    <row r="25" spans="2:15" ht="23.25" customHeight="1" thickBot="1">
      <c r="B25" s="1"/>
      <c r="C25" s="3"/>
      <c r="D25" s="69" t="s">
        <v>56</v>
      </c>
      <c r="E25" s="9"/>
      <c r="F25" s="28">
        <v>0.275</v>
      </c>
      <c r="G25" s="28">
        <v>0.05</v>
      </c>
      <c r="H25" s="28">
        <v>0.95</v>
      </c>
      <c r="I25" s="28">
        <v>5.75</v>
      </c>
      <c r="J25" s="28">
        <v>0.015</v>
      </c>
      <c r="K25" s="28">
        <v>0.01</v>
      </c>
      <c r="L25" s="28">
        <v>2</v>
      </c>
      <c r="M25" s="28">
        <v>3.5</v>
      </c>
      <c r="N25" s="28">
        <v>0.225</v>
      </c>
      <c r="O25" s="17"/>
    </row>
    <row r="26" spans="2:15" ht="23.25" customHeight="1" thickBot="1">
      <c r="B26" s="1"/>
      <c r="C26" s="3"/>
      <c r="D26" s="60" t="s">
        <v>17</v>
      </c>
      <c r="E26" s="9"/>
      <c r="F26" s="28"/>
      <c r="G26" s="28">
        <v>4.995</v>
      </c>
      <c r="H26" s="28"/>
      <c r="I26" s="28">
        <v>44.95</v>
      </c>
      <c r="J26" s="28"/>
      <c r="K26" s="28"/>
      <c r="L26" s="28"/>
      <c r="M26" s="28"/>
      <c r="N26" s="28"/>
      <c r="O26" s="17"/>
    </row>
    <row r="27" spans="1:15" s="4" customFormat="1" ht="38.25" customHeight="1" thickBot="1">
      <c r="A27" s="38"/>
      <c r="B27" s="16"/>
      <c r="C27" s="7"/>
      <c r="D27" s="56" t="s">
        <v>50</v>
      </c>
      <c r="E27" s="18">
        <v>250</v>
      </c>
      <c r="F27" s="31">
        <f aca="true" t="shared" si="3" ref="F27:N27">SUM(F28:F35)</f>
        <v>4.576</v>
      </c>
      <c r="G27" s="31">
        <f t="shared" si="3"/>
        <v>4.524</v>
      </c>
      <c r="H27" s="31">
        <f t="shared" si="3"/>
        <v>15.626000000000001</v>
      </c>
      <c r="I27" s="31">
        <f t="shared" si="3"/>
        <v>118.315</v>
      </c>
      <c r="J27" s="31">
        <f t="shared" si="3"/>
        <v>0.8599</v>
      </c>
      <c r="K27" s="31">
        <f t="shared" si="3"/>
        <v>0.3686000000000001</v>
      </c>
      <c r="L27" s="31">
        <f t="shared" si="3"/>
        <v>0.52</v>
      </c>
      <c r="M27" s="31">
        <f t="shared" si="3"/>
        <v>38.125</v>
      </c>
      <c r="N27" s="31">
        <f t="shared" si="3"/>
        <v>2.176</v>
      </c>
      <c r="O27" s="53" t="s">
        <v>66</v>
      </c>
    </row>
    <row r="28" spans="2:15" ht="23.25" customHeight="1" thickBot="1">
      <c r="B28" s="1"/>
      <c r="C28" s="3"/>
      <c r="D28" s="57" t="s">
        <v>51</v>
      </c>
      <c r="E28" s="70"/>
      <c r="F28" s="28">
        <v>2.625</v>
      </c>
      <c r="G28" s="28">
        <v>0.3</v>
      </c>
      <c r="H28" s="28"/>
      <c r="I28" s="28">
        <v>13.2</v>
      </c>
      <c r="J28" s="28"/>
      <c r="K28" s="28"/>
      <c r="L28" s="28"/>
      <c r="M28" s="28">
        <v>0.225</v>
      </c>
      <c r="N28" s="28">
        <v>0.495</v>
      </c>
      <c r="O28" s="17"/>
    </row>
    <row r="29" spans="2:15" ht="23.25" customHeight="1" thickBot="1">
      <c r="B29" s="1"/>
      <c r="C29" s="3"/>
      <c r="D29" s="57" t="s">
        <v>36</v>
      </c>
      <c r="E29" s="9"/>
      <c r="F29" s="28">
        <v>0.84</v>
      </c>
      <c r="G29" s="28">
        <v>0.168</v>
      </c>
      <c r="H29" s="28">
        <v>7.266</v>
      </c>
      <c r="I29" s="28">
        <v>33.6</v>
      </c>
      <c r="J29" s="28">
        <v>0.05</v>
      </c>
      <c r="K29" s="28">
        <v>0.029</v>
      </c>
      <c r="L29" s="28"/>
      <c r="M29" s="28">
        <v>4.2</v>
      </c>
      <c r="N29" s="28">
        <v>0.378</v>
      </c>
      <c r="O29" s="17"/>
    </row>
    <row r="30" spans="2:15" ht="23.25" customHeight="1" thickBot="1">
      <c r="B30" s="1"/>
      <c r="C30" s="3"/>
      <c r="D30" s="57" t="s">
        <v>76</v>
      </c>
      <c r="E30" s="70"/>
      <c r="F30" s="28">
        <v>0.93</v>
      </c>
      <c r="G30" s="28">
        <v>0.11</v>
      </c>
      <c r="H30" s="28">
        <v>7.37</v>
      </c>
      <c r="I30" s="28">
        <v>31.5</v>
      </c>
      <c r="J30" s="28">
        <v>0.8</v>
      </c>
      <c r="K30" s="28">
        <v>0.33</v>
      </c>
      <c r="L30" s="28"/>
      <c r="M30" s="28">
        <v>0.38</v>
      </c>
      <c r="N30" s="28">
        <v>1</v>
      </c>
      <c r="O30" s="17"/>
    </row>
    <row r="31" spans="2:15" ht="23.25" customHeight="1" thickBot="1">
      <c r="B31" s="1"/>
      <c r="C31" s="3"/>
      <c r="D31" s="57" t="s">
        <v>37</v>
      </c>
      <c r="E31" s="70"/>
      <c r="F31" s="28">
        <v>0.056</v>
      </c>
      <c r="G31" s="28"/>
      <c r="H31" s="28">
        <v>0.364</v>
      </c>
      <c r="I31" s="28">
        <v>1.64</v>
      </c>
      <c r="J31" s="28"/>
      <c r="K31" s="28">
        <v>0.0008</v>
      </c>
      <c r="L31" s="28">
        <v>0.36</v>
      </c>
      <c r="M31" s="28">
        <v>1.24</v>
      </c>
      <c r="N31" s="28">
        <v>0.032</v>
      </c>
      <c r="O31" s="17"/>
    </row>
    <row r="32" spans="2:15" ht="23.25" customHeight="1" thickBot="1">
      <c r="B32" s="1"/>
      <c r="C32" s="3"/>
      <c r="D32" s="57" t="s">
        <v>35</v>
      </c>
      <c r="E32" s="70"/>
      <c r="F32" s="28">
        <v>0.052</v>
      </c>
      <c r="G32" s="28">
        <v>0.004</v>
      </c>
      <c r="H32" s="28">
        <v>0.336</v>
      </c>
      <c r="I32" s="28">
        <v>1.36</v>
      </c>
      <c r="J32" s="28">
        <v>0.0024</v>
      </c>
      <c r="K32" s="28">
        <v>0.0028</v>
      </c>
      <c r="L32" s="28">
        <v>0.16</v>
      </c>
      <c r="M32" s="28">
        <v>2.04</v>
      </c>
      <c r="N32" s="28">
        <v>0.028</v>
      </c>
      <c r="O32" s="17"/>
    </row>
    <row r="33" spans="2:15" ht="23.25" customHeight="1" thickBot="1">
      <c r="B33" s="1"/>
      <c r="C33" s="3"/>
      <c r="D33" s="57" t="s">
        <v>54</v>
      </c>
      <c r="E33" s="70"/>
      <c r="F33" s="28">
        <v>0.035</v>
      </c>
      <c r="G33" s="28">
        <v>3.9</v>
      </c>
      <c r="H33" s="28">
        <v>0.05</v>
      </c>
      <c r="I33" s="28">
        <v>35.45</v>
      </c>
      <c r="J33" s="28">
        <v>0.0075</v>
      </c>
      <c r="K33" s="28">
        <v>0.006</v>
      </c>
      <c r="L33" s="28"/>
      <c r="M33" s="28">
        <v>0.6</v>
      </c>
      <c r="N33" s="28">
        <v>0.01</v>
      </c>
      <c r="O33" s="17"/>
    </row>
    <row r="34" spans="2:15" ht="23.25" customHeight="1" thickBot="1">
      <c r="B34" s="1"/>
      <c r="C34" s="3"/>
      <c r="D34" s="57" t="s">
        <v>55</v>
      </c>
      <c r="E34" s="70"/>
      <c r="F34" s="28">
        <v>0.038</v>
      </c>
      <c r="G34" s="28">
        <v>0.042</v>
      </c>
      <c r="H34" s="28">
        <v>0.24</v>
      </c>
      <c r="I34" s="28">
        <v>1.565</v>
      </c>
      <c r="J34" s="28"/>
      <c r="K34" s="28"/>
      <c r="L34" s="28"/>
      <c r="M34" s="28"/>
      <c r="N34" s="28"/>
      <c r="O34" s="17"/>
    </row>
    <row r="35" spans="2:15" ht="23.25" customHeight="1" thickBot="1">
      <c r="B35" s="1"/>
      <c r="C35" s="3"/>
      <c r="D35" s="57" t="s">
        <v>48</v>
      </c>
      <c r="E35" s="70"/>
      <c r="F35" s="29"/>
      <c r="G35" s="29"/>
      <c r="H35" s="29"/>
      <c r="I35" s="29"/>
      <c r="J35" s="29"/>
      <c r="K35" s="29"/>
      <c r="L35" s="29"/>
      <c r="M35" s="28">
        <v>29.44</v>
      </c>
      <c r="N35" s="28">
        <v>0.233</v>
      </c>
      <c r="O35" s="45"/>
    </row>
    <row r="36" spans="1:15" s="4" customFormat="1" ht="25.5" customHeight="1" thickBot="1">
      <c r="A36" s="38"/>
      <c r="B36" s="16"/>
      <c r="C36" s="7"/>
      <c r="D36" s="58" t="s">
        <v>52</v>
      </c>
      <c r="E36" s="8">
        <v>100</v>
      </c>
      <c r="F36" s="22">
        <f>F37+F38+F39</f>
        <v>3.1350000000000002</v>
      </c>
      <c r="G36" s="22">
        <f aca="true" t="shared" si="4" ref="G36:M36">G37+G38+G39</f>
        <v>5.295999999999999</v>
      </c>
      <c r="H36" s="22">
        <f t="shared" si="4"/>
        <v>19.057</v>
      </c>
      <c r="I36" s="22">
        <f t="shared" si="4"/>
        <v>135.45</v>
      </c>
      <c r="J36" s="22">
        <f t="shared" si="4"/>
        <v>0.1423</v>
      </c>
      <c r="K36" s="22">
        <f t="shared" si="4"/>
        <v>0.1353</v>
      </c>
      <c r="L36" s="22">
        <f t="shared" si="4"/>
        <v>0.6</v>
      </c>
      <c r="M36" s="22">
        <f t="shared" si="4"/>
        <v>60.1</v>
      </c>
      <c r="N36" s="22">
        <f>N37+N38+N39</f>
        <v>0.981</v>
      </c>
      <c r="O36" s="44" t="s">
        <v>67</v>
      </c>
    </row>
    <row r="37" spans="2:15" ht="24" customHeight="1" thickBot="1">
      <c r="B37" s="1"/>
      <c r="C37" s="3"/>
      <c r="D37" s="57" t="s">
        <v>36</v>
      </c>
      <c r="E37" s="70"/>
      <c r="F37" s="28">
        <v>1.98</v>
      </c>
      <c r="G37" s="28">
        <v>0.396</v>
      </c>
      <c r="H37" s="28">
        <v>17.127</v>
      </c>
      <c r="I37" s="28">
        <v>79.2</v>
      </c>
      <c r="J37" s="28">
        <v>0.1188</v>
      </c>
      <c r="K37" s="28">
        <v>0.0693</v>
      </c>
      <c r="L37" s="28"/>
      <c r="M37" s="28">
        <v>9.9</v>
      </c>
      <c r="N37" s="28">
        <v>0.891</v>
      </c>
      <c r="O37" s="17"/>
    </row>
    <row r="38" spans="2:15" ht="24" customHeight="1" thickBot="1">
      <c r="B38" s="1"/>
      <c r="C38" s="3"/>
      <c r="D38" s="57" t="s">
        <v>19</v>
      </c>
      <c r="E38" s="70"/>
      <c r="F38" s="28">
        <v>1.12</v>
      </c>
      <c r="G38" s="28">
        <v>1</v>
      </c>
      <c r="H38" s="28">
        <v>1.88</v>
      </c>
      <c r="I38" s="28">
        <v>20.8</v>
      </c>
      <c r="J38" s="28">
        <v>0.016</v>
      </c>
      <c r="K38" s="28">
        <v>0.06</v>
      </c>
      <c r="L38" s="28">
        <v>0.6</v>
      </c>
      <c r="M38" s="28">
        <v>49.6</v>
      </c>
      <c r="N38" s="28">
        <v>0.08</v>
      </c>
      <c r="O38" s="17"/>
    </row>
    <row r="39" spans="2:15" ht="24" customHeight="1" thickBot="1">
      <c r="B39" s="1"/>
      <c r="C39" s="3"/>
      <c r="D39" s="57" t="s">
        <v>11</v>
      </c>
      <c r="E39" s="70"/>
      <c r="F39" s="28">
        <v>0.035</v>
      </c>
      <c r="G39" s="28">
        <v>3.9</v>
      </c>
      <c r="H39" s="28">
        <v>0.05</v>
      </c>
      <c r="I39" s="28">
        <v>35.45</v>
      </c>
      <c r="J39" s="28">
        <v>0.0075</v>
      </c>
      <c r="K39" s="28">
        <v>0.006</v>
      </c>
      <c r="L39" s="28"/>
      <c r="M39" s="28">
        <v>0.6</v>
      </c>
      <c r="N39" s="28">
        <v>0.01</v>
      </c>
      <c r="O39" s="17"/>
    </row>
    <row r="40" spans="1:15" s="4" customFormat="1" ht="24" customHeight="1" thickBot="1">
      <c r="A40" s="38"/>
      <c r="B40" s="16"/>
      <c r="C40" s="7"/>
      <c r="D40" s="61" t="s">
        <v>41</v>
      </c>
      <c r="E40" s="18">
        <v>70</v>
      </c>
      <c r="F40" s="31">
        <f aca="true" t="shared" si="5" ref="F40:N40">F41+F42+F43+F44+F45+F46</f>
        <v>6.7010000000000005</v>
      </c>
      <c r="G40" s="31">
        <f t="shared" si="5"/>
        <v>5.785</v>
      </c>
      <c r="H40" s="31">
        <f t="shared" si="5"/>
        <v>4.27</v>
      </c>
      <c r="I40" s="31">
        <f t="shared" si="5"/>
        <v>96.45</v>
      </c>
      <c r="J40" s="31">
        <f t="shared" si="5"/>
        <v>0.10949999999999999</v>
      </c>
      <c r="K40" s="31">
        <f t="shared" si="5"/>
        <v>0.737</v>
      </c>
      <c r="L40" s="31">
        <f t="shared" si="5"/>
        <v>11.916</v>
      </c>
      <c r="M40" s="31">
        <f t="shared" si="5"/>
        <v>7.090000000000001</v>
      </c>
      <c r="N40" s="31">
        <f t="shared" si="5"/>
        <v>2.4269999999999996</v>
      </c>
      <c r="O40" s="53" t="s">
        <v>69</v>
      </c>
    </row>
    <row r="41" spans="2:15" ht="24" customHeight="1" thickBot="1">
      <c r="B41" s="1"/>
      <c r="C41" s="3"/>
      <c r="D41" s="64" t="s">
        <v>38</v>
      </c>
      <c r="E41" s="9"/>
      <c r="F41" s="28">
        <v>5.9</v>
      </c>
      <c r="G41" s="28">
        <v>1.22</v>
      </c>
      <c r="H41" s="28"/>
      <c r="I41" s="28">
        <v>34.65</v>
      </c>
      <c r="J41" s="28">
        <v>0.09</v>
      </c>
      <c r="K41" s="28">
        <v>0.72</v>
      </c>
      <c r="L41" s="28">
        <v>11.88</v>
      </c>
      <c r="M41" s="28">
        <v>2.87</v>
      </c>
      <c r="N41" s="28">
        <v>2.27</v>
      </c>
      <c r="O41" s="17"/>
    </row>
    <row r="42" spans="2:15" ht="24" customHeight="1" thickBot="1">
      <c r="B42" s="1"/>
      <c r="C42" s="3"/>
      <c r="D42" s="64" t="s">
        <v>37</v>
      </c>
      <c r="E42" s="9"/>
      <c r="F42" s="28">
        <v>0.056</v>
      </c>
      <c r="G42" s="28"/>
      <c r="H42" s="28">
        <v>0.364</v>
      </c>
      <c r="I42" s="28">
        <v>1.64</v>
      </c>
      <c r="J42" s="28"/>
      <c r="K42" s="28">
        <v>0.001</v>
      </c>
      <c r="L42" s="28">
        <v>0.036</v>
      </c>
      <c r="M42" s="28">
        <v>1.24</v>
      </c>
      <c r="N42" s="28">
        <v>0.032</v>
      </c>
      <c r="O42" s="17"/>
    </row>
    <row r="43" spans="2:15" ht="24" customHeight="1" thickBot="1">
      <c r="B43" s="1"/>
      <c r="C43" s="3"/>
      <c r="D43" s="64" t="s">
        <v>39</v>
      </c>
      <c r="E43" s="9"/>
      <c r="F43" s="28">
        <v>0.084</v>
      </c>
      <c r="G43" s="28">
        <v>0.6</v>
      </c>
      <c r="H43" s="28">
        <v>0.096</v>
      </c>
      <c r="I43" s="28">
        <v>6.18</v>
      </c>
      <c r="J43" s="28"/>
      <c r="K43" s="28">
        <v>0.003</v>
      </c>
      <c r="L43" s="28"/>
      <c r="M43" s="28">
        <v>1.08</v>
      </c>
      <c r="N43" s="28">
        <v>0.009</v>
      </c>
      <c r="O43" s="17"/>
    </row>
    <row r="44" spans="2:15" ht="24" customHeight="1" thickBot="1">
      <c r="B44" s="1"/>
      <c r="C44" s="3"/>
      <c r="D44" s="64" t="s">
        <v>18</v>
      </c>
      <c r="E44" s="9"/>
      <c r="F44" s="28">
        <v>0.53</v>
      </c>
      <c r="G44" s="28">
        <v>0.065</v>
      </c>
      <c r="H44" s="28">
        <v>3.38</v>
      </c>
      <c r="I44" s="28">
        <v>16.55</v>
      </c>
      <c r="J44" s="28">
        <v>0.012</v>
      </c>
      <c r="K44" s="28">
        <v>0.004</v>
      </c>
      <c r="L44" s="28"/>
      <c r="M44" s="28">
        <v>0.9</v>
      </c>
      <c r="N44" s="28">
        <v>0.06</v>
      </c>
      <c r="O44" s="17"/>
    </row>
    <row r="45" spans="2:15" ht="24" customHeight="1" thickBot="1">
      <c r="B45" s="1"/>
      <c r="C45" s="3"/>
      <c r="D45" s="64" t="s">
        <v>11</v>
      </c>
      <c r="E45" s="70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2:15" ht="24" customHeight="1" thickBot="1">
      <c r="B46" s="1"/>
      <c r="C46" s="3"/>
      <c r="D46" s="64" t="s">
        <v>40</v>
      </c>
      <c r="E46" s="9"/>
      <c r="F46" s="28">
        <v>0.096</v>
      </c>
      <c r="G46" s="28"/>
      <c r="H46" s="28">
        <v>0.38</v>
      </c>
      <c r="I46" s="28">
        <v>1.98</v>
      </c>
      <c r="J46" s="28"/>
      <c r="K46" s="28">
        <v>0.003</v>
      </c>
      <c r="L46" s="28"/>
      <c r="M46" s="28">
        <v>0.4</v>
      </c>
      <c r="N46" s="28">
        <v>0.046</v>
      </c>
      <c r="O46" s="17"/>
    </row>
    <row r="47" spans="1:15" s="4" customFormat="1" ht="24" customHeight="1" thickBot="1">
      <c r="A47" s="38"/>
      <c r="B47" s="16"/>
      <c r="C47" s="7"/>
      <c r="D47" s="59" t="s">
        <v>22</v>
      </c>
      <c r="E47" s="8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4" t="s">
        <v>60</v>
      </c>
    </row>
    <row r="48" spans="1:15" s="4" customFormat="1" ht="24" customHeight="1" thickBot="1">
      <c r="A48" s="38"/>
      <c r="B48" s="16"/>
      <c r="C48" s="7"/>
      <c r="D48" s="68" t="s">
        <v>20</v>
      </c>
      <c r="E48" s="8">
        <v>200</v>
      </c>
      <c r="F48" s="22">
        <f>F49+F50</f>
        <v>0.048</v>
      </c>
      <c r="G48" s="22">
        <f aca="true" t="shared" si="6" ref="G48:N48">G49+G50</f>
        <v>0.016</v>
      </c>
      <c r="H48" s="22">
        <f t="shared" si="6"/>
        <v>16.17</v>
      </c>
      <c r="I48" s="22">
        <f t="shared" si="6"/>
        <v>62.050000000000004</v>
      </c>
      <c r="J48" s="22">
        <f t="shared" si="6"/>
        <v>0</v>
      </c>
      <c r="K48" s="22">
        <f t="shared" si="6"/>
        <v>0.032</v>
      </c>
      <c r="L48" s="22">
        <f t="shared" si="6"/>
        <v>0.032</v>
      </c>
      <c r="M48" s="22">
        <f t="shared" si="6"/>
        <v>6.7</v>
      </c>
      <c r="N48" s="22">
        <f t="shared" si="6"/>
        <v>0.285</v>
      </c>
      <c r="O48" s="44" t="s">
        <v>59</v>
      </c>
    </row>
    <row r="49" spans="1:15" s="4" customFormat="1" ht="24" customHeight="1" thickBot="1">
      <c r="A49" s="38"/>
      <c r="B49" s="27"/>
      <c r="C49" s="19"/>
      <c r="D49" s="63" t="s">
        <v>21</v>
      </c>
      <c r="E49" s="9"/>
      <c r="F49" s="28">
        <v>0.048</v>
      </c>
      <c r="G49" s="28">
        <v>0.016</v>
      </c>
      <c r="H49" s="28">
        <v>1.2</v>
      </c>
      <c r="I49" s="28">
        <v>5.2</v>
      </c>
      <c r="J49" s="28"/>
      <c r="K49" s="28">
        <v>0.032</v>
      </c>
      <c r="L49" s="28">
        <v>0.032</v>
      </c>
      <c r="M49" s="28">
        <v>6.4</v>
      </c>
      <c r="N49" s="28">
        <v>0.24</v>
      </c>
      <c r="O49" s="42"/>
    </row>
    <row r="50" spans="1:15" s="4" customFormat="1" ht="24" customHeight="1" thickBot="1">
      <c r="A50" s="38"/>
      <c r="B50" s="27"/>
      <c r="C50" s="19"/>
      <c r="D50" s="63" t="s">
        <v>13</v>
      </c>
      <c r="E50" s="70"/>
      <c r="F50" s="29"/>
      <c r="G50" s="29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43"/>
    </row>
    <row r="51" spans="1:15" s="4" customFormat="1" ht="24" customHeight="1" thickBot="1">
      <c r="A51" s="38"/>
      <c r="B51" s="16"/>
      <c r="C51" s="5" t="s">
        <v>23</v>
      </c>
      <c r="D51" s="62" t="s">
        <v>27</v>
      </c>
      <c r="E51" s="8">
        <v>200</v>
      </c>
      <c r="F51" s="22">
        <f>F52+F61</f>
        <v>3.9000000000000004</v>
      </c>
      <c r="G51" s="22">
        <f aca="true" t="shared" si="7" ref="G51:N51">G52+G61</f>
        <v>4.168</v>
      </c>
      <c r="H51" s="22">
        <f t="shared" si="7"/>
        <v>6.276000000000001</v>
      </c>
      <c r="I51" s="22">
        <f>SUM(I52:I53)</f>
        <v>163.65</v>
      </c>
      <c r="J51" s="22">
        <f t="shared" si="7"/>
        <v>0.152</v>
      </c>
      <c r="K51" s="22">
        <f t="shared" si="7"/>
        <v>0.23500000000000001</v>
      </c>
      <c r="L51" s="22">
        <f t="shared" si="7"/>
        <v>1.95</v>
      </c>
      <c r="M51" s="22">
        <f t="shared" si="7"/>
        <v>170</v>
      </c>
      <c r="N51" s="22">
        <f t="shared" si="7"/>
        <v>0.7</v>
      </c>
      <c r="O51" s="44" t="s">
        <v>61</v>
      </c>
    </row>
    <row r="52" spans="2:15" ht="24" customHeight="1" thickBot="1">
      <c r="B52" s="1"/>
      <c r="C52" s="3"/>
      <c r="D52" s="63" t="s">
        <v>19</v>
      </c>
      <c r="E52" s="13"/>
      <c r="F52" s="33">
        <v>3.64</v>
      </c>
      <c r="G52" s="33">
        <v>4.16</v>
      </c>
      <c r="H52" s="33">
        <v>6.11</v>
      </c>
      <c r="I52" s="33">
        <v>106.8</v>
      </c>
      <c r="J52" s="33">
        <v>0.052</v>
      </c>
      <c r="K52" s="33">
        <v>0.195</v>
      </c>
      <c r="L52" s="33">
        <v>1.95</v>
      </c>
      <c r="M52" s="33">
        <v>161.2</v>
      </c>
      <c r="N52" s="33">
        <v>0.26</v>
      </c>
      <c r="O52" s="42"/>
    </row>
    <row r="53" spans="2:15" ht="24" customHeight="1" thickBot="1">
      <c r="B53" s="1"/>
      <c r="C53" s="3"/>
      <c r="D53" s="63" t="s">
        <v>13</v>
      </c>
      <c r="E53" s="70"/>
      <c r="F53" s="28"/>
      <c r="G53" s="28"/>
      <c r="H53" s="28">
        <v>14.97</v>
      </c>
      <c r="I53" s="28">
        <v>56.85</v>
      </c>
      <c r="J53" s="28"/>
      <c r="K53" s="28"/>
      <c r="L53" s="28"/>
      <c r="M53" s="28">
        <v>0.3</v>
      </c>
      <c r="N53" s="28">
        <v>0.045</v>
      </c>
      <c r="O53" s="43"/>
    </row>
    <row r="54" spans="2:15" ht="24" customHeight="1" thickBot="1">
      <c r="B54" s="6"/>
      <c r="C54" s="21"/>
      <c r="D54" s="67" t="s">
        <v>73</v>
      </c>
      <c r="E54" s="20">
        <v>60</v>
      </c>
      <c r="F54" s="34">
        <f>F55+F56+F57+F58+F59+F60+F61</f>
        <v>8.023</v>
      </c>
      <c r="G54" s="34">
        <f aca="true" t="shared" si="8" ref="G54:N54">G55+G56+G57+G58+G59+G60+G61</f>
        <v>12.742999999999999</v>
      </c>
      <c r="H54" s="34">
        <f t="shared" si="8"/>
        <v>38.903999999999996</v>
      </c>
      <c r="I54" s="34">
        <f t="shared" si="8"/>
        <v>302.84000000000003</v>
      </c>
      <c r="J54" s="34">
        <f t="shared" si="8"/>
        <v>0.2323</v>
      </c>
      <c r="K54" s="34">
        <f t="shared" si="8"/>
        <v>0.213</v>
      </c>
      <c r="L54" s="34">
        <f t="shared" si="8"/>
        <v>0.3</v>
      </c>
      <c r="M54" s="34">
        <f t="shared" si="8"/>
        <v>42.80000000000001</v>
      </c>
      <c r="N54" s="34">
        <f t="shared" si="8"/>
        <v>1.6</v>
      </c>
      <c r="O54" s="49" t="s">
        <v>74</v>
      </c>
    </row>
    <row r="55" spans="2:15" ht="24" customHeight="1" thickBot="1">
      <c r="B55" s="1"/>
      <c r="C55" s="3"/>
      <c r="D55" s="57" t="s">
        <v>24</v>
      </c>
      <c r="E55" s="70"/>
      <c r="F55" s="28">
        <v>4.12</v>
      </c>
      <c r="G55" s="28">
        <v>0.44</v>
      </c>
      <c r="H55" s="28">
        <v>27.6</v>
      </c>
      <c r="I55" s="28">
        <v>133.6</v>
      </c>
      <c r="J55" s="28">
        <v>0.1</v>
      </c>
      <c r="K55" s="28">
        <v>0.032</v>
      </c>
      <c r="L55" s="28"/>
      <c r="M55" s="28">
        <v>7.2</v>
      </c>
      <c r="N55" s="28">
        <v>0.48</v>
      </c>
      <c r="O55" s="17"/>
    </row>
    <row r="56" spans="2:15" ht="24" customHeight="1" thickBot="1">
      <c r="B56" s="1"/>
      <c r="C56" s="3"/>
      <c r="D56" s="57" t="s">
        <v>19</v>
      </c>
      <c r="E56" s="70"/>
      <c r="F56" s="28">
        <v>0.56</v>
      </c>
      <c r="G56" s="28">
        <v>0.64</v>
      </c>
      <c r="H56" s="28">
        <v>0.94</v>
      </c>
      <c r="I56" s="28">
        <v>11.6</v>
      </c>
      <c r="J56" s="28">
        <v>0.008</v>
      </c>
      <c r="K56" s="28">
        <v>0.03</v>
      </c>
      <c r="L56" s="28">
        <v>0.3</v>
      </c>
      <c r="M56" s="28">
        <v>24.8</v>
      </c>
      <c r="N56" s="28">
        <v>0.04</v>
      </c>
      <c r="O56" s="17"/>
    </row>
    <row r="57" spans="2:15" ht="24" customHeight="1" thickBot="1">
      <c r="B57" s="1"/>
      <c r="C57" s="3"/>
      <c r="D57" s="57" t="s">
        <v>25</v>
      </c>
      <c r="E57" s="70"/>
      <c r="F57" s="28">
        <v>3.048</v>
      </c>
      <c r="G57" s="28">
        <v>2.76</v>
      </c>
      <c r="H57" s="28">
        <v>0.168</v>
      </c>
      <c r="I57" s="28">
        <v>37.68</v>
      </c>
      <c r="J57" s="28">
        <v>0.0168</v>
      </c>
      <c r="K57" s="28">
        <v>0.105</v>
      </c>
      <c r="L57" s="28"/>
      <c r="M57" s="28">
        <v>1.2</v>
      </c>
      <c r="N57" s="28">
        <v>0.6</v>
      </c>
      <c r="O57" s="17"/>
    </row>
    <row r="58" spans="2:15" ht="24" customHeight="1" thickBot="1">
      <c r="B58" s="1"/>
      <c r="C58" s="3"/>
      <c r="D58" s="57" t="s">
        <v>12</v>
      </c>
      <c r="E58" s="9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7"/>
    </row>
    <row r="59" spans="2:15" ht="24" customHeight="1" thickBot="1">
      <c r="B59" s="1"/>
      <c r="C59" s="3"/>
      <c r="D59" s="57" t="s">
        <v>11</v>
      </c>
      <c r="E59" s="70"/>
      <c r="F59" s="28">
        <v>0.035</v>
      </c>
      <c r="G59" s="28">
        <v>3.9</v>
      </c>
      <c r="H59" s="28">
        <v>0.05</v>
      </c>
      <c r="I59" s="28">
        <v>35.45</v>
      </c>
      <c r="J59" s="28">
        <v>0.0075</v>
      </c>
      <c r="K59" s="28">
        <v>0.006</v>
      </c>
      <c r="L59" s="28"/>
      <c r="M59" s="28">
        <v>0.6</v>
      </c>
      <c r="N59" s="28">
        <v>0.01</v>
      </c>
      <c r="O59" s="17"/>
    </row>
    <row r="60" spans="2:15" ht="24" customHeight="1" thickBot="1">
      <c r="B60" s="1"/>
      <c r="C60" s="3"/>
      <c r="D60" s="57" t="s">
        <v>17</v>
      </c>
      <c r="E60" s="9"/>
      <c r="F60" s="28"/>
      <c r="G60" s="28">
        <v>4.995</v>
      </c>
      <c r="H60" s="28"/>
      <c r="I60" s="28">
        <v>44.95</v>
      </c>
      <c r="J60" s="28"/>
      <c r="K60" s="28"/>
      <c r="L60" s="28"/>
      <c r="M60" s="28"/>
      <c r="N60" s="28"/>
      <c r="O60" s="17"/>
    </row>
    <row r="61" spans="2:15" ht="24" customHeight="1" thickBot="1">
      <c r="B61" s="1"/>
      <c r="C61" s="3"/>
      <c r="D61" s="57" t="s">
        <v>26</v>
      </c>
      <c r="E61" s="70"/>
      <c r="F61" s="66">
        <v>0.26</v>
      </c>
      <c r="G61" s="66">
        <v>0.008</v>
      </c>
      <c r="H61" s="66">
        <v>0.166</v>
      </c>
      <c r="I61" s="66">
        <v>1.66</v>
      </c>
      <c r="J61" s="66">
        <v>0.1</v>
      </c>
      <c r="K61" s="66">
        <v>0.04</v>
      </c>
      <c r="L61" s="66"/>
      <c r="M61" s="66">
        <v>8.8</v>
      </c>
      <c r="N61" s="66">
        <v>0.44</v>
      </c>
      <c r="O61" s="17"/>
    </row>
    <row r="62" spans="2:15" ht="24.75" customHeight="1" thickBot="1">
      <c r="B62" s="10"/>
      <c r="C62" s="2"/>
      <c r="D62" s="2" t="s">
        <v>28</v>
      </c>
      <c r="E62" s="55"/>
      <c r="F62" s="30">
        <f aca="true" t="shared" si="9" ref="F62:O62">F51+F48+F47+F40+F36+F27+F23+F22+F18+F17+F14+F9</f>
        <v>32.072</v>
      </c>
      <c r="G62" s="30">
        <f t="shared" si="9"/>
        <v>89.359</v>
      </c>
      <c r="H62" s="30">
        <f t="shared" si="9"/>
        <v>124.46900000000002</v>
      </c>
      <c r="I62" s="30">
        <f t="shared" si="9"/>
        <v>1173.9150000000002</v>
      </c>
      <c r="J62" s="30">
        <f t="shared" si="9"/>
        <v>1.6406999999999998</v>
      </c>
      <c r="K62" s="30">
        <f t="shared" si="9"/>
        <v>1.9499</v>
      </c>
      <c r="L62" s="30">
        <f t="shared" si="9"/>
        <v>19.768</v>
      </c>
      <c r="M62" s="30">
        <f t="shared" si="9"/>
        <v>410.66499999999996</v>
      </c>
      <c r="N62" s="30">
        <f t="shared" si="9"/>
        <v>11.097999999999999</v>
      </c>
      <c r="O62" s="30">
        <f t="shared" si="9"/>
        <v>602</v>
      </c>
    </row>
    <row r="65" ht="15" thickBot="1"/>
    <row r="66" spans="2:15" ht="13.5" customHeight="1">
      <c r="B66" s="71" t="s">
        <v>0</v>
      </c>
      <c r="C66" s="71" t="s">
        <v>33</v>
      </c>
      <c r="D66" s="71" t="s">
        <v>34</v>
      </c>
      <c r="E66" s="71" t="s">
        <v>30</v>
      </c>
      <c r="F66" s="74" t="s">
        <v>1</v>
      </c>
      <c r="G66" s="94"/>
      <c r="H66" s="86"/>
      <c r="I66" s="71" t="s">
        <v>46</v>
      </c>
      <c r="J66" s="74" t="s">
        <v>32</v>
      </c>
      <c r="K66" s="94"/>
      <c r="L66" s="86"/>
      <c r="M66" s="74" t="s">
        <v>47</v>
      </c>
      <c r="N66" s="86"/>
      <c r="O66" s="83" t="s">
        <v>57</v>
      </c>
    </row>
    <row r="67" spans="2:15" ht="15" customHeight="1">
      <c r="B67" s="92"/>
      <c r="C67" s="92"/>
      <c r="D67" s="92"/>
      <c r="E67" s="72"/>
      <c r="F67" s="87"/>
      <c r="G67" s="95"/>
      <c r="H67" s="88"/>
      <c r="I67" s="72"/>
      <c r="J67" s="87"/>
      <c r="K67" s="95"/>
      <c r="L67" s="88"/>
      <c r="M67" s="87"/>
      <c r="N67" s="88"/>
      <c r="O67" s="84"/>
    </row>
    <row r="68" spans="2:15" ht="15" customHeight="1">
      <c r="B68" s="92"/>
      <c r="C68" s="92"/>
      <c r="D68" s="92"/>
      <c r="E68" s="72"/>
      <c r="F68" s="87"/>
      <c r="G68" s="95"/>
      <c r="H68" s="88"/>
      <c r="I68" s="72"/>
      <c r="J68" s="87"/>
      <c r="K68" s="95"/>
      <c r="L68" s="88"/>
      <c r="M68" s="87"/>
      <c r="N68" s="88"/>
      <c r="O68" s="84"/>
    </row>
    <row r="69" spans="2:15" ht="15" customHeight="1">
      <c r="B69" s="92"/>
      <c r="C69" s="92"/>
      <c r="D69" s="92"/>
      <c r="E69" s="72"/>
      <c r="F69" s="87"/>
      <c r="G69" s="95"/>
      <c r="H69" s="88"/>
      <c r="I69" s="72"/>
      <c r="J69" s="87"/>
      <c r="K69" s="95"/>
      <c r="L69" s="88"/>
      <c r="M69" s="87"/>
      <c r="N69" s="88"/>
      <c r="O69" s="84"/>
    </row>
    <row r="70" spans="2:15" ht="21.75" customHeight="1" thickBot="1">
      <c r="B70" s="93"/>
      <c r="C70" s="93"/>
      <c r="D70" s="93"/>
      <c r="E70" s="73"/>
      <c r="F70" s="89"/>
      <c r="G70" s="96"/>
      <c r="H70" s="90"/>
      <c r="I70" s="73"/>
      <c r="J70" s="89"/>
      <c r="K70" s="96"/>
      <c r="L70" s="90"/>
      <c r="M70" s="89"/>
      <c r="N70" s="90"/>
      <c r="O70" s="85"/>
    </row>
    <row r="71" spans="2:15" ht="15.75" thickBot="1">
      <c r="B71" s="54"/>
      <c r="C71" s="55"/>
      <c r="D71" s="55"/>
      <c r="E71" s="55"/>
      <c r="F71" s="55" t="s">
        <v>2</v>
      </c>
      <c r="G71" s="55" t="s">
        <v>3</v>
      </c>
      <c r="H71" s="55" t="s">
        <v>4</v>
      </c>
      <c r="I71" s="55"/>
      <c r="J71" s="55" t="s">
        <v>5</v>
      </c>
      <c r="K71" s="55" t="s">
        <v>6</v>
      </c>
      <c r="L71" s="55" t="s">
        <v>7</v>
      </c>
      <c r="M71" s="55" t="s">
        <v>8</v>
      </c>
      <c r="N71" s="55" t="s">
        <v>9</v>
      </c>
      <c r="O71" s="48"/>
    </row>
    <row r="72" spans="2:15" ht="30" customHeight="1" thickBot="1">
      <c r="B72" s="16"/>
      <c r="C72" s="5" t="s">
        <v>29</v>
      </c>
      <c r="D72" s="61" t="s">
        <v>65</v>
      </c>
      <c r="E72" s="20">
        <v>200</v>
      </c>
      <c r="F72" s="34">
        <f aca="true" t="shared" si="10" ref="F72:N72">F73+F74+F75+F76</f>
        <v>2.754</v>
      </c>
      <c r="G72" s="34">
        <f t="shared" si="10"/>
        <v>2.6900000000000004</v>
      </c>
      <c r="H72" s="34">
        <f t="shared" si="10"/>
        <v>31.005000000000003</v>
      </c>
      <c r="I72" s="34">
        <f t="shared" si="10"/>
        <v>129.602</v>
      </c>
      <c r="J72" s="34">
        <f t="shared" si="10"/>
        <v>0.0292</v>
      </c>
      <c r="K72" s="34">
        <f t="shared" si="10"/>
        <v>0.051500000000000004</v>
      </c>
      <c r="L72" s="34">
        <f t="shared" si="10"/>
        <v>0.375</v>
      </c>
      <c r="M72" s="34">
        <f t="shared" si="10"/>
        <v>33.900000000000006</v>
      </c>
      <c r="N72" s="34">
        <f t="shared" si="10"/>
        <v>0.395</v>
      </c>
      <c r="O72" s="49">
        <v>45</v>
      </c>
    </row>
    <row r="73" spans="2:15" ht="23.25" customHeight="1" thickBot="1">
      <c r="B73" s="1"/>
      <c r="C73" s="3"/>
      <c r="D73" s="60" t="s">
        <v>19</v>
      </c>
      <c r="E73" s="9"/>
      <c r="F73" s="28">
        <v>0.5</v>
      </c>
      <c r="G73" s="28">
        <v>0.8</v>
      </c>
      <c r="H73" s="28">
        <v>1.175</v>
      </c>
      <c r="I73" s="28">
        <v>14.5</v>
      </c>
      <c r="J73" s="28">
        <v>0.0012</v>
      </c>
      <c r="K73" s="28">
        <v>0.0375</v>
      </c>
      <c r="L73" s="28">
        <v>0.375</v>
      </c>
      <c r="M73" s="28">
        <v>31</v>
      </c>
      <c r="N73" s="28">
        <v>0.05</v>
      </c>
      <c r="O73" s="17"/>
    </row>
    <row r="74" spans="2:15" ht="23.25" customHeight="1" thickBot="1">
      <c r="B74" s="1"/>
      <c r="C74" s="3"/>
      <c r="D74" s="60" t="s">
        <v>42</v>
      </c>
      <c r="E74" s="70"/>
      <c r="F74" s="28">
        <v>2.24</v>
      </c>
      <c r="G74" s="28">
        <v>0.33</v>
      </c>
      <c r="H74" s="28">
        <v>22.84</v>
      </c>
      <c r="I74" s="28">
        <v>81.972</v>
      </c>
      <c r="J74" s="28">
        <v>0.025</v>
      </c>
      <c r="K74" s="28">
        <v>0.012</v>
      </c>
      <c r="L74" s="28"/>
      <c r="M74" s="28">
        <v>2.56</v>
      </c>
      <c r="N74" s="28">
        <v>0.326</v>
      </c>
      <c r="O74" s="17"/>
    </row>
    <row r="75" spans="2:15" ht="23.25" customHeight="1" thickBot="1">
      <c r="B75" s="1"/>
      <c r="C75" s="3"/>
      <c r="D75" s="60" t="s">
        <v>12</v>
      </c>
      <c r="E75" s="70"/>
      <c r="F75" s="28"/>
      <c r="G75" s="28"/>
      <c r="H75" s="28">
        <v>4.99</v>
      </c>
      <c r="I75" s="28">
        <v>18.95</v>
      </c>
      <c r="J75" s="28"/>
      <c r="K75" s="28"/>
      <c r="L75" s="28"/>
      <c r="M75" s="28">
        <v>0.1</v>
      </c>
      <c r="N75" s="28">
        <v>0.015</v>
      </c>
      <c r="O75" s="17"/>
    </row>
    <row r="76" spans="2:15" ht="23.25" customHeight="1" thickBot="1">
      <c r="B76" s="1"/>
      <c r="C76" s="3"/>
      <c r="D76" s="60" t="s">
        <v>11</v>
      </c>
      <c r="E76" s="70"/>
      <c r="F76" s="28">
        <v>0.014</v>
      </c>
      <c r="G76" s="28">
        <v>1.56</v>
      </c>
      <c r="H76" s="28">
        <v>2</v>
      </c>
      <c r="I76" s="28">
        <v>14.18</v>
      </c>
      <c r="J76" s="28">
        <v>0.003</v>
      </c>
      <c r="K76" s="28">
        <v>0.002</v>
      </c>
      <c r="L76" s="28"/>
      <c r="M76" s="28">
        <v>0.24</v>
      </c>
      <c r="N76" s="28">
        <v>0.004</v>
      </c>
      <c r="O76" s="17"/>
    </row>
    <row r="77" spans="2:15" ht="27.75" customHeight="1" thickBot="1">
      <c r="B77" s="10"/>
      <c r="C77" s="11"/>
      <c r="D77" s="2" t="s">
        <v>28</v>
      </c>
      <c r="E77" s="55"/>
      <c r="F77" s="29">
        <f aca="true" t="shared" si="11" ref="F77:M77">F72</f>
        <v>2.754</v>
      </c>
      <c r="G77" s="29">
        <f t="shared" si="11"/>
        <v>2.6900000000000004</v>
      </c>
      <c r="H77" s="29">
        <f t="shared" si="11"/>
        <v>31.005000000000003</v>
      </c>
      <c r="I77" s="29">
        <f t="shared" si="11"/>
        <v>129.602</v>
      </c>
      <c r="J77" s="29">
        <f t="shared" si="11"/>
        <v>0.0292</v>
      </c>
      <c r="K77" s="29">
        <f t="shared" si="11"/>
        <v>0.051500000000000004</v>
      </c>
      <c r="L77" s="29">
        <f t="shared" si="11"/>
        <v>0.375</v>
      </c>
      <c r="M77" s="29">
        <f t="shared" si="11"/>
        <v>33.900000000000006</v>
      </c>
      <c r="N77" s="29">
        <f>N72</f>
        <v>0.395</v>
      </c>
      <c r="O77" s="45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2023-07-20T12:26:06Z</cp:lastPrinted>
  <dcterms:created xsi:type="dcterms:W3CDTF">2019-11-19T11:04:26Z</dcterms:created>
  <dcterms:modified xsi:type="dcterms:W3CDTF">2023-07-20T12:28:40Z</dcterms:modified>
  <cp:category/>
  <cp:version/>
  <cp:contentType/>
  <cp:contentStatus/>
</cp:coreProperties>
</file>