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920" tabRatio="900" activeTab="0"/>
  </bookViews>
  <sheets>
    <sheet name="1 день" sheetId="1" r:id="rId1"/>
  </sheets>
  <definedNames>
    <definedName name="_xlnm.Print_Area" localSheetId="0">'1 день'!$A$1:$P$84</definedName>
  </definedNames>
  <calcPr fullCalcOnLoad="1"/>
</workbook>
</file>

<file path=xl/sharedStrings.xml><?xml version="1.0" encoding="utf-8"?>
<sst xmlns="http://schemas.openxmlformats.org/spreadsheetml/2006/main" count="114" uniqueCount="77">
  <si>
    <t>1 день.</t>
  </si>
  <si>
    <t>№ рец.</t>
  </si>
  <si>
    <t>Пищевые вещества (г)</t>
  </si>
  <si>
    <t>Стоимость (руб.)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</si>
  <si>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</si>
  <si>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</si>
  <si>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</si>
  <si>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</si>
  <si>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</si>
  <si>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</si>
  <si>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</si>
  <si>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</si>
  <si>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</si>
  <si>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</si>
  <si>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</si>
  <si>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</si>
  <si>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</si>
  <si>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</si>
  <si>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</si>
  <si>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</si>
  <si>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</si>
  <si>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</si>
  <si>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</si>
  <si>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</si>
  <si>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</si>
  <si>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</si>
  <si>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</si>
  <si>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</si>
  <si>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</si>
  <si>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</si>
  <si>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</si>
  <si>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</si>
  <si>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</si>
  <si>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</si>
  <si>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</si>
  <si>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</si>
  <si>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</si>
  <si>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</si>
  <si>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</si>
  <si>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</si>
  <si>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</si>
  <si>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</si>
  <si>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</si>
  <si>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</si>
  <si>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</si>
  <si>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</si>
  <si>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</si>
  <si>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</si>
  <si>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</si>
  <si>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</si>
  <si>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</si>
  <si>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Сметана</t>
  </si>
  <si>
    <t>Пшено</t>
  </si>
  <si>
    <t>Какао со сгущённым молоком</t>
  </si>
  <si>
    <t>Энергетическая ценность (ккал)</t>
  </si>
  <si>
    <t>Минеральные вещества, мг</t>
  </si>
  <si>
    <t>Соль</t>
  </si>
  <si>
    <t>Лавровый лист</t>
  </si>
  <si>
    <t>ВСЕГО:</t>
  </si>
  <si>
    <t>№ техн.  карты</t>
  </si>
  <si>
    <t>12</t>
  </si>
  <si>
    <t>44</t>
  </si>
  <si>
    <t>Суп крем из разных овощей</t>
  </si>
  <si>
    <t>91</t>
  </si>
  <si>
    <t>33</t>
  </si>
  <si>
    <t>40</t>
  </si>
  <si>
    <t>41</t>
  </si>
  <si>
    <t>11</t>
  </si>
  <si>
    <t>68</t>
  </si>
  <si>
    <t>Оладьи с морковью</t>
  </si>
  <si>
    <t>42</t>
  </si>
  <si>
    <t>18</t>
  </si>
  <si>
    <t>14</t>
  </si>
  <si>
    <t>Кулеш пшеный молочный</t>
  </si>
  <si>
    <t>105</t>
  </si>
  <si>
    <t xml:space="preserve">молоко </t>
  </si>
  <si>
    <t>крем брюле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</si>
</sst>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wrapText="1"/>
    </xf>
    <xf numFmtId="4" fontId="48" fillId="33" borderId="13" xfId="0" applyNumberFormat="1" applyFont="1" applyFill="1" applyBorder="1" applyAlignment="1">
      <alignment horizontal="center" wrapText="1"/>
    </xf>
    <xf numFmtId="180" fontId="48" fillId="33" borderId="13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48" fillId="0" borderId="14" xfId="0" applyNumberFormat="1" applyFont="1" applyBorder="1" applyAlignment="1">
      <alignment horizontal="center" vertical="center" wrapText="1"/>
    </xf>
    <xf numFmtId="4" fontId="49" fillId="0" borderId="15" xfId="0" applyNumberFormat="1" applyFont="1" applyBorder="1" applyAlignment="1">
      <alignment/>
    </xf>
    <xf numFmtId="0" fontId="51" fillId="0" borderId="0" xfId="0" applyFont="1" applyAlignment="1">
      <alignment horizontal="center"/>
    </xf>
    <xf numFmtId="49" fontId="49" fillId="0" borderId="0" xfId="0" applyNumberFormat="1" applyFont="1" applyAlignment="1">
      <alignment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" fontId="45" fillId="34" borderId="13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33" borderId="13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3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4" fontId="48" fillId="0" borderId="20" xfId="0" applyNumberFormat="1" applyFont="1" applyBorder="1" applyAlignment="1">
      <alignment horizontal="center" vertical="center"/>
    </xf>
    <xf numFmtId="4" fontId="48" fillId="0" borderId="22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70" zoomScaleSheetLayoutView="70" zoomScalePageLayoutView="0" workbookViewId="0" topLeftCell="A64">
      <selection activeCell="E73" sqref="E73"/>
    </sheetView>
  </sheetViews>
  <sheetFormatPr defaultColWidth="9.140625" defaultRowHeight="15"/>
  <cols>
    <col min="1" max="1" width="4.57421875" style="33" customWidth="1"/>
    <col min="2" max="2" width="7.8515625" style="33" customWidth="1"/>
    <col min="3" max="3" width="22.8515625" style="33" bestFit="1" customWidth="1"/>
    <col min="4" max="4" width="43.140625" style="33" bestFit="1" customWidth="1"/>
    <col min="5" max="5" width="15.8515625" style="33" bestFit="1" customWidth="1"/>
    <col min="6" max="6" width="9.28125" style="33" bestFit="1" customWidth="1"/>
    <col min="7" max="7" width="8.00390625" style="33" bestFit="1" customWidth="1"/>
    <col min="8" max="8" width="9.28125" style="33" bestFit="1" customWidth="1"/>
    <col min="9" max="9" width="18.140625" style="33" bestFit="1" customWidth="1"/>
    <col min="10" max="11" width="6.7109375" style="33" customWidth="1"/>
    <col min="12" max="12" width="8.00390625" style="33" bestFit="1" customWidth="1"/>
    <col min="13" max="13" width="11.28125" style="33" bestFit="1" customWidth="1"/>
    <col min="14" max="14" width="6.7109375" style="33" customWidth="1"/>
    <col min="15" max="15" width="10.00390625" style="41" customWidth="1"/>
    <col min="16" max="16" width="12.28125" style="37" bestFit="1" customWidth="1"/>
  </cols>
  <sheetData>
    <row r="1" spans="2:16" ht="25.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ht="15.75" thickBot="1">
      <c r="C2" s="95">
        <v>45173</v>
      </c>
    </row>
    <row r="3" spans="2:16" ht="31.5" customHeight="1">
      <c r="B3" s="64" t="s">
        <v>1</v>
      </c>
      <c r="C3" s="64" t="s">
        <v>49</v>
      </c>
      <c r="D3" s="64" t="s">
        <v>50</v>
      </c>
      <c r="E3" s="64" t="s">
        <v>46</v>
      </c>
      <c r="F3" s="67" t="s">
        <v>47</v>
      </c>
      <c r="G3" s="68"/>
      <c r="H3" s="69"/>
      <c r="I3" s="64" t="s">
        <v>54</v>
      </c>
      <c r="J3" s="67" t="s">
        <v>48</v>
      </c>
      <c r="K3" s="68"/>
      <c r="L3" s="69"/>
      <c r="M3" s="67" t="s">
        <v>55</v>
      </c>
      <c r="N3" s="69"/>
      <c r="O3" s="87" t="s">
        <v>59</v>
      </c>
      <c r="P3" s="84" t="s">
        <v>3</v>
      </c>
    </row>
    <row r="4" spans="2:16" ht="15.75" customHeight="1"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88"/>
      <c r="P4" s="91"/>
    </row>
    <row r="5" spans="2:16" ht="15.75" customHeight="1"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88"/>
      <c r="P5" s="91"/>
    </row>
    <row r="6" spans="2:16" ht="15.75" customHeight="1"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88"/>
      <c r="P6" s="91"/>
    </row>
    <row r="7" spans="2:16" ht="15.75" customHeight="1" thickBot="1"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89"/>
      <c r="P7" s="92"/>
    </row>
    <row r="8" spans="2:16" ht="16.5" thickBot="1">
      <c r="B8" s="35"/>
      <c r="C8" s="36"/>
      <c r="D8" s="36"/>
      <c r="E8" s="36"/>
      <c r="F8" s="36" t="s">
        <v>4</v>
      </c>
      <c r="G8" s="36" t="s">
        <v>5</v>
      </c>
      <c r="H8" s="36" t="s">
        <v>6</v>
      </c>
      <c r="I8" s="36"/>
      <c r="J8" s="36" t="s">
        <v>7</v>
      </c>
      <c r="K8" s="36" t="s">
        <v>8</v>
      </c>
      <c r="L8" s="36" t="s">
        <v>9</v>
      </c>
      <c r="M8" s="36" t="s">
        <v>10</v>
      </c>
      <c r="N8" s="36" t="s">
        <v>11</v>
      </c>
      <c r="O8" s="42"/>
      <c r="P8" s="38"/>
    </row>
    <row r="9" spans="1:16" s="12" customFormat="1" ht="38.25" customHeight="1" thickBot="1">
      <c r="A9" s="34"/>
      <c r="B9" s="15"/>
      <c r="C9" s="5" t="s">
        <v>12</v>
      </c>
      <c r="D9" s="60" t="s">
        <v>13</v>
      </c>
      <c r="E9" s="8">
        <v>100</v>
      </c>
      <c r="F9" s="19">
        <f>F10+F11+F12</f>
        <v>4.174</v>
      </c>
      <c r="G9" s="19">
        <f aca="true" t="shared" si="0" ref="G9:N9">G10+G11+G12</f>
        <v>2</v>
      </c>
      <c r="H9" s="19">
        <f t="shared" si="0"/>
        <v>37.879999999999995</v>
      </c>
      <c r="I9" s="19">
        <f t="shared" si="0"/>
        <v>186.88000000000002</v>
      </c>
      <c r="J9" s="19">
        <f t="shared" si="0"/>
        <v>0.311</v>
      </c>
      <c r="K9" s="19">
        <f t="shared" si="0"/>
        <v>0.0184</v>
      </c>
      <c r="L9" s="19">
        <f t="shared" si="0"/>
        <v>0</v>
      </c>
      <c r="M9" s="19">
        <f t="shared" si="0"/>
        <v>8.04</v>
      </c>
      <c r="N9" s="19">
        <f t="shared" si="0"/>
        <v>0.666</v>
      </c>
      <c r="O9" s="43">
        <v>48</v>
      </c>
      <c r="P9" s="23">
        <f>P10+P11+P12</f>
        <v>755.85</v>
      </c>
    </row>
    <row r="10" spans="2:16" ht="24" customHeight="1" thickBot="1">
      <c r="B10" s="1"/>
      <c r="C10" s="3"/>
      <c r="D10" s="57" t="s">
        <v>14</v>
      </c>
      <c r="E10" s="9"/>
      <c r="F10" s="21">
        <v>4.16</v>
      </c>
      <c r="G10" s="21">
        <v>0.44</v>
      </c>
      <c r="H10" s="21">
        <v>27.88</v>
      </c>
      <c r="I10" s="21">
        <v>134.8</v>
      </c>
      <c r="J10" s="21">
        <v>0.308</v>
      </c>
      <c r="K10" s="21">
        <v>0.016</v>
      </c>
      <c r="L10" s="21"/>
      <c r="M10" s="21">
        <v>7.6</v>
      </c>
      <c r="N10" s="21">
        <v>0.632</v>
      </c>
      <c r="O10" s="44"/>
      <c r="P10" s="24">
        <v>67</v>
      </c>
    </row>
    <row r="11" spans="2:16" ht="24" customHeight="1" thickBot="1">
      <c r="B11" s="1"/>
      <c r="C11" s="3"/>
      <c r="D11" s="57" t="s">
        <v>15</v>
      </c>
      <c r="E11" s="9"/>
      <c r="F11" s="21">
        <v>0.014</v>
      </c>
      <c r="G11" s="21">
        <v>1.56</v>
      </c>
      <c r="H11" s="21">
        <v>0.02</v>
      </c>
      <c r="I11" s="21">
        <v>14.18</v>
      </c>
      <c r="J11" s="21">
        <v>0.003</v>
      </c>
      <c r="K11" s="21">
        <v>0.0024</v>
      </c>
      <c r="L11" s="21"/>
      <c r="M11" s="21">
        <v>0.24</v>
      </c>
      <c r="N11" s="21">
        <v>0.004</v>
      </c>
      <c r="O11" s="45"/>
      <c r="P11" s="27">
        <v>626.85</v>
      </c>
    </row>
    <row r="12" spans="2:16" ht="24" customHeight="1" thickBot="1">
      <c r="B12" s="1"/>
      <c r="C12" s="3"/>
      <c r="D12" s="57" t="s">
        <v>16</v>
      </c>
      <c r="E12" s="9"/>
      <c r="F12" s="21"/>
      <c r="G12" s="21"/>
      <c r="H12" s="21">
        <v>9.98</v>
      </c>
      <c r="I12" s="21">
        <v>37.9</v>
      </c>
      <c r="J12" s="21"/>
      <c r="K12" s="21"/>
      <c r="L12" s="21"/>
      <c r="M12" s="21">
        <v>0.2</v>
      </c>
      <c r="N12" s="21">
        <v>0.03</v>
      </c>
      <c r="O12" s="46"/>
      <c r="P12" s="27">
        <v>62</v>
      </c>
    </row>
    <row r="13" spans="1:16" s="4" customFormat="1" ht="24" customHeight="1" thickBot="1">
      <c r="A13" s="33"/>
      <c r="B13" s="15"/>
      <c r="C13" s="7"/>
      <c r="D13" s="60" t="s">
        <v>53</v>
      </c>
      <c r="E13" s="8">
        <v>200</v>
      </c>
      <c r="F13" s="19">
        <f>F14+F15+F16</f>
        <v>0.72</v>
      </c>
      <c r="G13" s="19">
        <f aca="true" t="shared" si="1" ref="G13:N13">G14+G15+G16</f>
        <v>0.85</v>
      </c>
      <c r="H13" s="19">
        <f t="shared" si="1"/>
        <v>15.58</v>
      </c>
      <c r="I13" s="19">
        <f t="shared" si="1"/>
        <v>69.9</v>
      </c>
      <c r="J13" s="19">
        <f t="shared" si="1"/>
        <v>0.006</v>
      </c>
      <c r="K13" s="19">
        <f t="shared" si="1"/>
        <v>0.098</v>
      </c>
      <c r="L13" s="19">
        <f t="shared" si="1"/>
        <v>0</v>
      </c>
      <c r="M13" s="19">
        <f t="shared" si="1"/>
        <v>7.3</v>
      </c>
      <c r="N13" s="19">
        <f t="shared" si="1"/>
        <v>0.051000000000000004</v>
      </c>
      <c r="O13" s="47" t="s">
        <v>60</v>
      </c>
      <c r="P13" s="23">
        <f>P14+P15+P16</f>
        <v>531</v>
      </c>
    </row>
    <row r="14" spans="2:16" ht="24" customHeight="1" thickBot="1">
      <c r="B14" s="1"/>
      <c r="C14" s="3"/>
      <c r="D14" s="57" t="s">
        <v>17</v>
      </c>
      <c r="E14" s="9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44"/>
      <c r="P14" s="24">
        <v>245</v>
      </c>
    </row>
    <row r="15" spans="2:16" ht="24" customHeight="1" thickBot="1">
      <c r="B15" s="1"/>
      <c r="C15" s="3"/>
      <c r="D15" s="57" t="s">
        <v>18</v>
      </c>
      <c r="E15" s="36"/>
      <c r="F15" s="21">
        <v>0.72</v>
      </c>
      <c r="G15" s="21">
        <v>0.85</v>
      </c>
      <c r="H15" s="21">
        <v>5.6</v>
      </c>
      <c r="I15" s="21">
        <v>32</v>
      </c>
      <c r="J15" s="21">
        <v>0.006</v>
      </c>
      <c r="K15" s="21">
        <v>0.098</v>
      </c>
      <c r="L15" s="21"/>
      <c r="M15" s="21">
        <v>7.1</v>
      </c>
      <c r="N15" s="21">
        <v>0.021</v>
      </c>
      <c r="O15" s="45"/>
      <c r="P15" s="24">
        <v>224</v>
      </c>
    </row>
    <row r="16" spans="2:16" ht="24" customHeight="1" thickBot="1">
      <c r="B16" s="1"/>
      <c r="C16" s="3"/>
      <c r="D16" s="57" t="s">
        <v>19</v>
      </c>
      <c r="E16" s="9"/>
      <c r="F16" s="21"/>
      <c r="G16" s="21"/>
      <c r="H16" s="21">
        <v>9.98</v>
      </c>
      <c r="I16" s="21">
        <v>37.9</v>
      </c>
      <c r="J16" s="21"/>
      <c r="K16" s="21"/>
      <c r="L16" s="21"/>
      <c r="M16" s="21">
        <v>0.2</v>
      </c>
      <c r="N16" s="21">
        <v>0.03</v>
      </c>
      <c r="O16" s="45"/>
      <c r="P16" s="24">
        <v>62</v>
      </c>
    </row>
    <row r="17" spans="1:16" s="4" customFormat="1" ht="24" customHeight="1" thickBot="1">
      <c r="A17" s="33"/>
      <c r="B17" s="15"/>
      <c r="C17" s="7"/>
      <c r="D17" s="60" t="s">
        <v>20</v>
      </c>
      <c r="E17" s="8">
        <v>37</v>
      </c>
      <c r="F17" s="19">
        <f>F18+F19</f>
        <v>2.359</v>
      </c>
      <c r="G17" s="19">
        <f aca="true" t="shared" si="2" ref="G17:N17">G18+G19</f>
        <v>55.5</v>
      </c>
      <c r="H17" s="19">
        <f t="shared" si="2"/>
        <v>15.01</v>
      </c>
      <c r="I17" s="19">
        <f t="shared" si="2"/>
        <v>574.9</v>
      </c>
      <c r="J17" s="19">
        <f t="shared" si="2"/>
        <v>0.366</v>
      </c>
      <c r="K17" s="19">
        <f t="shared" si="2"/>
        <v>0.10800000000000001</v>
      </c>
      <c r="L17" s="19">
        <f t="shared" si="2"/>
        <v>0</v>
      </c>
      <c r="M17" s="19">
        <f t="shared" si="2"/>
        <v>14.4</v>
      </c>
      <c r="N17" s="19">
        <f t="shared" si="2"/>
        <v>0.734</v>
      </c>
      <c r="O17" s="47" t="s">
        <v>61</v>
      </c>
      <c r="P17" s="23">
        <f>P18+P19</f>
        <v>723.9</v>
      </c>
    </row>
    <row r="18" spans="2:16" ht="24" customHeight="1" thickBot="1">
      <c r="B18" s="1"/>
      <c r="C18" s="3"/>
      <c r="D18" s="57" t="s">
        <v>21</v>
      </c>
      <c r="E18" s="9"/>
      <c r="F18" s="21">
        <v>2.31</v>
      </c>
      <c r="G18" s="21">
        <v>0.9</v>
      </c>
      <c r="H18" s="21">
        <v>14.94</v>
      </c>
      <c r="I18" s="21">
        <v>78.6</v>
      </c>
      <c r="J18" s="21">
        <v>0.261</v>
      </c>
      <c r="K18" s="21">
        <v>0.024</v>
      </c>
      <c r="L18" s="21"/>
      <c r="M18" s="21">
        <v>6</v>
      </c>
      <c r="N18" s="21">
        <v>0.594</v>
      </c>
      <c r="O18" s="44"/>
      <c r="P18" s="24">
        <v>97.05</v>
      </c>
    </row>
    <row r="19" spans="2:16" ht="24" customHeight="1" thickBot="1">
      <c r="B19" s="1"/>
      <c r="C19" s="3"/>
      <c r="D19" s="57" t="s">
        <v>15</v>
      </c>
      <c r="E19" s="36"/>
      <c r="F19" s="21">
        <v>0.049</v>
      </c>
      <c r="G19" s="21">
        <v>54.6</v>
      </c>
      <c r="H19" s="21">
        <v>0.07</v>
      </c>
      <c r="I19" s="21">
        <v>496.3</v>
      </c>
      <c r="J19" s="21">
        <v>0.105</v>
      </c>
      <c r="K19" s="21">
        <v>0.084</v>
      </c>
      <c r="L19" s="21"/>
      <c r="M19" s="21">
        <v>8.4</v>
      </c>
      <c r="N19" s="21">
        <v>0.14</v>
      </c>
      <c r="O19" s="45"/>
      <c r="P19" s="24">
        <v>626.85</v>
      </c>
    </row>
    <row r="20" spans="1:16" s="4" customFormat="1" ht="24" customHeight="1" thickBot="1">
      <c r="A20" s="33"/>
      <c r="B20" s="15"/>
      <c r="C20" s="5" t="s">
        <v>22</v>
      </c>
      <c r="D20" s="60" t="s">
        <v>23</v>
      </c>
      <c r="E20" s="8">
        <v>155</v>
      </c>
      <c r="F20" s="19">
        <v>0.5</v>
      </c>
      <c r="G20" s="19"/>
      <c r="H20" s="19">
        <v>9.1</v>
      </c>
      <c r="I20" s="19">
        <v>38</v>
      </c>
      <c r="J20" s="19"/>
      <c r="K20" s="19"/>
      <c r="L20" s="19"/>
      <c r="M20" s="19"/>
      <c r="N20" s="19"/>
      <c r="O20" s="43" t="s">
        <v>74</v>
      </c>
      <c r="P20" s="25">
        <v>50</v>
      </c>
    </row>
    <row r="21" spans="1:16" s="4" customFormat="1" ht="27.75" customHeight="1" thickBot="1">
      <c r="A21" s="33"/>
      <c r="B21" s="15"/>
      <c r="C21" s="5" t="s">
        <v>24</v>
      </c>
      <c r="D21" s="60" t="s">
        <v>62</v>
      </c>
      <c r="E21" s="8">
        <v>250</v>
      </c>
      <c r="F21" s="19">
        <f>F22+F23+F24+F25+F26+F27+F28+F29</f>
        <v>5.845</v>
      </c>
      <c r="G21" s="19">
        <f aca="true" t="shared" si="3" ref="G21:N21">G22+G23+G24+G25+G26+G27+G28+G29</f>
        <v>6.231000000000001</v>
      </c>
      <c r="H21" s="19">
        <f t="shared" si="3"/>
        <v>11.647</v>
      </c>
      <c r="I21" s="19">
        <f t="shared" si="3"/>
        <v>98.54800000000002</v>
      </c>
      <c r="J21" s="19">
        <f t="shared" si="3"/>
        <v>0.0565</v>
      </c>
      <c r="K21" s="19">
        <f t="shared" si="3"/>
        <v>0.1611</v>
      </c>
      <c r="L21" s="19">
        <f t="shared" si="3"/>
        <v>17.576</v>
      </c>
      <c r="M21" s="19">
        <f t="shared" si="3"/>
        <v>58.85999999999999</v>
      </c>
      <c r="N21" s="19">
        <f t="shared" si="3"/>
        <v>0.938</v>
      </c>
      <c r="O21" s="47" t="s">
        <v>63</v>
      </c>
      <c r="P21" s="23">
        <f>P22+P23+P24+P25+P26+P27+P28+P29+P31+P32+P30</f>
        <v>2035.85</v>
      </c>
    </row>
    <row r="22" spans="1:16" s="4" customFormat="1" ht="24" customHeight="1" thickBot="1">
      <c r="A22" s="33"/>
      <c r="B22" s="52"/>
      <c r="C22" s="53"/>
      <c r="D22" s="57" t="s">
        <v>26</v>
      </c>
      <c r="E22" s="36"/>
      <c r="F22" s="21">
        <v>3.64</v>
      </c>
      <c r="G22" s="21">
        <v>3.68</v>
      </c>
      <c r="H22" s="21">
        <v>0.014</v>
      </c>
      <c r="I22" s="21">
        <v>48.2</v>
      </c>
      <c r="J22" s="21">
        <v>0.0014</v>
      </c>
      <c r="K22" s="21">
        <v>0.03</v>
      </c>
      <c r="L22" s="21">
        <v>0</v>
      </c>
      <c r="M22" s="21">
        <v>3.4</v>
      </c>
      <c r="N22" s="21">
        <v>0.32</v>
      </c>
      <c r="O22" s="44"/>
      <c r="P22" s="24">
        <v>240</v>
      </c>
    </row>
    <row r="23" spans="1:16" s="4" customFormat="1" ht="24" customHeight="1" thickBot="1">
      <c r="A23" s="33"/>
      <c r="B23" s="52"/>
      <c r="C23" s="53"/>
      <c r="D23" s="57" t="s">
        <v>27</v>
      </c>
      <c r="E23" s="36"/>
      <c r="F23" s="21">
        <v>0.208</v>
      </c>
      <c r="G23" s="21">
        <v>0.016</v>
      </c>
      <c r="H23" s="21">
        <v>1.344</v>
      </c>
      <c r="I23" s="21">
        <v>5.44</v>
      </c>
      <c r="J23" s="21">
        <v>0.0096</v>
      </c>
      <c r="K23" s="21">
        <v>0.0112</v>
      </c>
      <c r="L23" s="21">
        <v>0.64</v>
      </c>
      <c r="M23" s="21">
        <v>8.16</v>
      </c>
      <c r="N23" s="21">
        <v>0.112</v>
      </c>
      <c r="O23" s="45"/>
      <c r="P23" s="24">
        <v>49</v>
      </c>
    </row>
    <row r="24" spans="1:16" s="4" customFormat="1" ht="24" customHeight="1" thickBot="1">
      <c r="A24" s="33"/>
      <c r="B24" s="52"/>
      <c r="C24" s="53"/>
      <c r="D24" s="57" t="s">
        <v>28</v>
      </c>
      <c r="E24" s="36"/>
      <c r="F24" s="21">
        <v>0.432</v>
      </c>
      <c r="G24" s="21">
        <v>0.024</v>
      </c>
      <c r="H24" s="21">
        <v>1.128</v>
      </c>
      <c r="I24" s="21">
        <v>6.48</v>
      </c>
      <c r="J24" s="21">
        <v>0</v>
      </c>
      <c r="K24" s="21">
        <v>0.0096</v>
      </c>
      <c r="L24" s="21">
        <v>16.56</v>
      </c>
      <c r="M24" s="21">
        <v>11.52</v>
      </c>
      <c r="N24" s="21">
        <v>0.144</v>
      </c>
      <c r="O24" s="45"/>
      <c r="P24" s="24">
        <v>54</v>
      </c>
    </row>
    <row r="25" spans="1:16" s="4" customFormat="1" ht="24" customHeight="1" thickBot="1">
      <c r="A25" s="33"/>
      <c r="B25" s="15"/>
      <c r="C25" s="5" t="s">
        <v>24</v>
      </c>
      <c r="D25" s="57" t="s">
        <v>29</v>
      </c>
      <c r="E25" s="9"/>
      <c r="F25" s="21">
        <v>0.48</v>
      </c>
      <c r="G25" s="21">
        <v>0.096</v>
      </c>
      <c r="H25" s="21">
        <v>4.152</v>
      </c>
      <c r="I25" s="21">
        <v>19.2</v>
      </c>
      <c r="J25" s="21">
        <v>0.0288</v>
      </c>
      <c r="K25" s="21">
        <v>0.0168</v>
      </c>
      <c r="L25" s="21"/>
      <c r="M25" s="21">
        <v>2.4</v>
      </c>
      <c r="N25" s="21">
        <v>0.216</v>
      </c>
      <c r="O25" s="45"/>
      <c r="P25" s="24">
        <v>60</v>
      </c>
    </row>
    <row r="26" spans="2:16" ht="24" customHeight="1" thickBot="1">
      <c r="B26" s="1"/>
      <c r="C26" s="3"/>
      <c r="D26" s="57" t="s">
        <v>30</v>
      </c>
      <c r="E26" s="9"/>
      <c r="F26" s="21">
        <v>0.056</v>
      </c>
      <c r="G26" s="21"/>
      <c r="H26" s="21">
        <v>0.364</v>
      </c>
      <c r="I26" s="21">
        <v>1.64</v>
      </c>
      <c r="J26" s="21">
        <v>0</v>
      </c>
      <c r="K26" s="21">
        <v>0.028</v>
      </c>
      <c r="L26" s="21">
        <v>0.001</v>
      </c>
      <c r="M26" s="21">
        <v>1.24</v>
      </c>
      <c r="N26" s="21">
        <v>0.032</v>
      </c>
      <c r="O26" s="44"/>
      <c r="P26" s="24">
        <v>40</v>
      </c>
    </row>
    <row r="27" spans="2:16" ht="24" customHeight="1" thickBot="1">
      <c r="B27" s="1"/>
      <c r="C27" s="3"/>
      <c r="D27" s="57" t="s">
        <v>31</v>
      </c>
      <c r="E27" s="9"/>
      <c r="F27" s="21">
        <v>0.515</v>
      </c>
      <c r="G27" s="21">
        <v>0.055</v>
      </c>
      <c r="H27" s="21">
        <v>3.45</v>
      </c>
      <c r="I27" s="21">
        <v>1.67</v>
      </c>
      <c r="J27" s="21">
        <v>0.0125</v>
      </c>
      <c r="K27" s="21">
        <v>0.004</v>
      </c>
      <c r="L27" s="21"/>
      <c r="M27" s="21">
        <v>0.9</v>
      </c>
      <c r="N27" s="21">
        <v>0.06</v>
      </c>
      <c r="O27" s="45"/>
      <c r="P27" s="24">
        <v>47</v>
      </c>
    </row>
    <row r="28" spans="2:16" ht="24" customHeight="1" thickBot="1">
      <c r="B28" s="1"/>
      <c r="C28" s="3"/>
      <c r="D28" s="57" t="s">
        <v>15</v>
      </c>
      <c r="E28" s="9"/>
      <c r="F28" s="21">
        <v>0.014</v>
      </c>
      <c r="G28" s="21">
        <v>1.56</v>
      </c>
      <c r="H28" s="21">
        <v>0.02</v>
      </c>
      <c r="I28" s="21">
        <v>1.418</v>
      </c>
      <c r="J28" s="21">
        <v>0.003</v>
      </c>
      <c r="K28" s="21">
        <v>0.024</v>
      </c>
      <c r="L28" s="21">
        <v>0</v>
      </c>
      <c r="M28" s="21">
        <v>0.24</v>
      </c>
      <c r="N28" s="21">
        <v>0.004</v>
      </c>
      <c r="O28" s="45"/>
      <c r="P28" s="24">
        <v>626.85</v>
      </c>
    </row>
    <row r="29" spans="2:16" ht="24" customHeight="1" thickBot="1">
      <c r="B29" s="1"/>
      <c r="C29" s="3"/>
      <c r="D29" s="57" t="s">
        <v>32</v>
      </c>
      <c r="E29" s="9"/>
      <c r="F29" s="21">
        <v>0.5</v>
      </c>
      <c r="G29" s="21">
        <v>0.8</v>
      </c>
      <c r="H29" s="21">
        <v>1.175</v>
      </c>
      <c r="I29" s="21">
        <v>14.5</v>
      </c>
      <c r="J29" s="21">
        <v>0.0012</v>
      </c>
      <c r="K29" s="21">
        <v>0.0375</v>
      </c>
      <c r="L29" s="21">
        <v>0.375</v>
      </c>
      <c r="M29" s="21">
        <v>31</v>
      </c>
      <c r="N29" s="21">
        <v>0.05</v>
      </c>
      <c r="O29" s="45"/>
      <c r="P29" s="24">
        <v>61</v>
      </c>
    </row>
    <row r="30" spans="2:16" ht="24" customHeight="1" thickBot="1">
      <c r="B30" s="1"/>
      <c r="C30" s="3"/>
      <c r="D30" s="57" t="s">
        <v>51</v>
      </c>
      <c r="E30" s="9"/>
      <c r="F30" s="21">
        <v>0.168</v>
      </c>
      <c r="G30" s="21">
        <v>1.2</v>
      </c>
      <c r="H30" s="21">
        <v>0.192</v>
      </c>
      <c r="I30" s="21">
        <v>12.36</v>
      </c>
      <c r="J30" s="21"/>
      <c r="K30" s="21">
        <v>0.0007</v>
      </c>
      <c r="L30" s="21"/>
      <c r="M30" s="21">
        <v>5.16</v>
      </c>
      <c r="N30" s="21">
        <v>0.018</v>
      </c>
      <c r="O30" s="16"/>
      <c r="P30" s="27">
        <v>220</v>
      </c>
    </row>
    <row r="31" spans="2:16" ht="24" customHeight="1" thickBot="1">
      <c r="B31" s="1"/>
      <c r="C31" s="3"/>
      <c r="D31" s="62" t="s">
        <v>56</v>
      </c>
      <c r="E31" s="9"/>
      <c r="F31" s="21"/>
      <c r="G31" s="21"/>
      <c r="H31" s="21"/>
      <c r="I31" s="21"/>
      <c r="J31" s="21"/>
      <c r="K31" s="21"/>
      <c r="L31" s="21"/>
      <c r="M31" s="21">
        <v>29.44</v>
      </c>
      <c r="N31" s="21">
        <v>0.232</v>
      </c>
      <c r="O31" s="16"/>
      <c r="P31" s="49">
        <v>18</v>
      </c>
    </row>
    <row r="32" spans="2:16" ht="24" customHeight="1" thickBot="1">
      <c r="B32" s="1"/>
      <c r="C32" s="3"/>
      <c r="D32" s="62" t="s">
        <v>57</v>
      </c>
      <c r="E32" s="9"/>
      <c r="F32" s="21">
        <v>0.076</v>
      </c>
      <c r="G32" s="21">
        <v>0.084</v>
      </c>
      <c r="H32" s="21">
        <v>0.487</v>
      </c>
      <c r="I32" s="21">
        <v>3.13</v>
      </c>
      <c r="J32" s="21"/>
      <c r="K32" s="21">
        <v>0.004</v>
      </c>
      <c r="L32" s="21">
        <v>0.465</v>
      </c>
      <c r="M32" s="21">
        <v>8.34</v>
      </c>
      <c r="N32" s="21">
        <v>0.43</v>
      </c>
      <c r="O32" s="16"/>
      <c r="P32" s="28">
        <v>620</v>
      </c>
    </row>
    <row r="33" spans="2:16" ht="24" customHeight="1" thickBot="1">
      <c r="B33" s="1"/>
      <c r="C33" s="3"/>
      <c r="D33" s="60" t="s">
        <v>33</v>
      </c>
      <c r="E33" s="8">
        <v>200</v>
      </c>
      <c r="F33" s="19">
        <f>F34+F35+F36+F37+F38+F39</f>
        <v>16.625999999999998</v>
      </c>
      <c r="G33" s="19">
        <f aca="true" t="shared" si="4" ref="G33:N33">G34+G35+G36+G37+G38+G39</f>
        <v>16.644</v>
      </c>
      <c r="H33" s="19">
        <f t="shared" si="4"/>
        <v>17.419999999999998</v>
      </c>
      <c r="I33" s="19">
        <f t="shared" si="4"/>
        <v>272.18800000000005</v>
      </c>
      <c r="J33" s="19">
        <f t="shared" si="4"/>
        <v>5.7494</v>
      </c>
      <c r="K33" s="19">
        <f t="shared" si="4"/>
        <v>0.21569999999999998</v>
      </c>
      <c r="L33" s="19">
        <f t="shared" si="4"/>
        <v>0.52</v>
      </c>
      <c r="M33" s="19">
        <f t="shared" si="4"/>
        <v>26.72</v>
      </c>
      <c r="N33" s="19">
        <f t="shared" si="4"/>
        <v>2.219</v>
      </c>
      <c r="O33" s="47" t="s">
        <v>64</v>
      </c>
      <c r="P33" s="23">
        <f>P34+P35+P36+P37+P38+P39</f>
        <v>1130.85</v>
      </c>
    </row>
    <row r="34" spans="2:16" ht="24" customHeight="1" thickBot="1">
      <c r="B34" s="1"/>
      <c r="C34" s="3"/>
      <c r="D34" s="57" t="s">
        <v>26</v>
      </c>
      <c r="E34" s="9"/>
      <c r="F34" s="21">
        <v>14.56</v>
      </c>
      <c r="G34" s="21">
        <v>14.72</v>
      </c>
      <c r="H34" s="21">
        <v>0.56</v>
      </c>
      <c r="I34" s="21">
        <v>192.8</v>
      </c>
      <c r="J34" s="21">
        <v>5.6</v>
      </c>
      <c r="K34" s="21">
        <v>0.12</v>
      </c>
      <c r="L34" s="21"/>
      <c r="M34" s="21">
        <v>13.6</v>
      </c>
      <c r="N34" s="21">
        <v>1.28</v>
      </c>
      <c r="O34" s="44"/>
      <c r="P34" s="24">
        <v>240</v>
      </c>
    </row>
    <row r="35" spans="2:16" ht="24" customHeight="1" thickBot="1">
      <c r="B35" s="1"/>
      <c r="C35" s="3"/>
      <c r="D35" s="57" t="s">
        <v>29</v>
      </c>
      <c r="E35" s="36"/>
      <c r="F35" s="21">
        <v>1.8</v>
      </c>
      <c r="G35" s="21">
        <v>0.36</v>
      </c>
      <c r="H35" s="21">
        <v>15.57</v>
      </c>
      <c r="I35" s="21">
        <v>72</v>
      </c>
      <c r="J35" s="21">
        <v>0.144</v>
      </c>
      <c r="K35" s="21">
        <v>0.063</v>
      </c>
      <c r="L35" s="21"/>
      <c r="M35" s="21">
        <v>9</v>
      </c>
      <c r="N35" s="21">
        <v>0.81</v>
      </c>
      <c r="O35" s="45"/>
      <c r="P35" s="24">
        <v>60</v>
      </c>
    </row>
    <row r="36" spans="2:16" ht="24" customHeight="1" thickBot="1">
      <c r="B36" s="1"/>
      <c r="C36" s="3"/>
      <c r="D36" s="57" t="s">
        <v>30</v>
      </c>
      <c r="E36" s="9"/>
      <c r="F36" s="21">
        <v>0.056</v>
      </c>
      <c r="G36" s="21"/>
      <c r="H36" s="21">
        <v>0.364</v>
      </c>
      <c r="I36" s="21">
        <v>1.64</v>
      </c>
      <c r="J36" s="21"/>
      <c r="K36" s="21">
        <v>0.0008</v>
      </c>
      <c r="L36" s="21">
        <v>0.36</v>
      </c>
      <c r="M36" s="21">
        <v>1.24</v>
      </c>
      <c r="N36" s="21">
        <v>0.028</v>
      </c>
      <c r="O36" s="45"/>
      <c r="P36" s="24">
        <v>40</v>
      </c>
    </row>
    <row r="37" spans="1:16" s="4" customFormat="1" ht="24" customHeight="1" thickBot="1">
      <c r="A37" s="33"/>
      <c r="B37" s="15"/>
      <c r="C37" s="7"/>
      <c r="D37" s="57" t="s">
        <v>27</v>
      </c>
      <c r="E37" s="9"/>
      <c r="F37" s="21">
        <v>0.052</v>
      </c>
      <c r="G37" s="21">
        <v>0.004</v>
      </c>
      <c r="H37" s="21">
        <v>0.336</v>
      </c>
      <c r="I37" s="21">
        <v>1.36</v>
      </c>
      <c r="J37" s="21">
        <v>0.0024</v>
      </c>
      <c r="K37" s="21">
        <v>0.0028</v>
      </c>
      <c r="L37" s="21">
        <v>0.16</v>
      </c>
      <c r="M37" s="21">
        <v>2.04</v>
      </c>
      <c r="N37" s="21">
        <v>0.028</v>
      </c>
      <c r="O37" s="45"/>
      <c r="P37" s="24">
        <v>49</v>
      </c>
    </row>
    <row r="38" spans="2:16" ht="24" customHeight="1" thickBot="1">
      <c r="B38" s="1"/>
      <c r="C38" s="3"/>
      <c r="D38" s="57" t="s">
        <v>15</v>
      </c>
      <c r="E38" s="9"/>
      <c r="F38" s="21">
        <v>0.014</v>
      </c>
      <c r="G38" s="21">
        <v>1.56</v>
      </c>
      <c r="H38" s="21">
        <v>0.02</v>
      </c>
      <c r="I38" s="21">
        <v>1.418</v>
      </c>
      <c r="J38" s="21">
        <v>0.003</v>
      </c>
      <c r="K38" s="21">
        <v>0.024</v>
      </c>
      <c r="L38" s="21"/>
      <c r="M38" s="21">
        <v>0.24</v>
      </c>
      <c r="N38" s="21">
        <v>0.004</v>
      </c>
      <c r="O38" s="45"/>
      <c r="P38" s="24">
        <v>626.85</v>
      </c>
    </row>
    <row r="39" spans="2:16" ht="24" customHeight="1" thickBot="1">
      <c r="B39" s="1"/>
      <c r="C39" s="3"/>
      <c r="D39" s="57" t="s">
        <v>34</v>
      </c>
      <c r="E39" s="9"/>
      <c r="F39" s="21">
        <v>0.144</v>
      </c>
      <c r="G39" s="21"/>
      <c r="H39" s="21">
        <v>0.57</v>
      </c>
      <c r="I39" s="21">
        <v>2.97</v>
      </c>
      <c r="J39" s="21"/>
      <c r="K39" s="21">
        <v>0.0051</v>
      </c>
      <c r="L39" s="21"/>
      <c r="M39" s="21">
        <v>0.6</v>
      </c>
      <c r="N39" s="21">
        <v>0.069</v>
      </c>
      <c r="O39" s="45"/>
      <c r="P39" s="24">
        <v>115</v>
      </c>
    </row>
    <row r="40" spans="2:16" ht="24" customHeight="1" thickBot="1">
      <c r="B40" s="1"/>
      <c r="C40" s="3"/>
      <c r="D40" s="60" t="s">
        <v>35</v>
      </c>
      <c r="E40" s="8">
        <v>200</v>
      </c>
      <c r="F40" s="19">
        <f>F41+F42</f>
        <v>0.048</v>
      </c>
      <c r="G40" s="19">
        <f aca="true" t="shared" si="5" ref="G40:N40">G41+G42</f>
        <v>0.016</v>
      </c>
      <c r="H40" s="19">
        <f t="shared" si="5"/>
        <v>16.17</v>
      </c>
      <c r="I40" s="19">
        <f t="shared" si="5"/>
        <v>62.050000000000004</v>
      </c>
      <c r="J40" s="19">
        <f t="shared" si="5"/>
        <v>0</v>
      </c>
      <c r="K40" s="19">
        <f t="shared" si="5"/>
        <v>0.032</v>
      </c>
      <c r="L40" s="19">
        <f t="shared" si="5"/>
        <v>0.032</v>
      </c>
      <c r="M40" s="19">
        <f t="shared" si="5"/>
        <v>6.7</v>
      </c>
      <c r="N40" s="19">
        <f t="shared" si="5"/>
        <v>0.285</v>
      </c>
      <c r="O40" s="47" t="s">
        <v>65</v>
      </c>
      <c r="P40" s="23">
        <f>P41+P42</f>
        <v>262</v>
      </c>
    </row>
    <row r="41" spans="2:16" ht="24" customHeight="1" thickBot="1">
      <c r="B41" s="1"/>
      <c r="C41" s="3"/>
      <c r="D41" s="57" t="s">
        <v>36</v>
      </c>
      <c r="E41" s="9"/>
      <c r="F41" s="21">
        <v>0.048</v>
      </c>
      <c r="G41" s="21">
        <v>0.016</v>
      </c>
      <c r="H41" s="21">
        <v>1.2</v>
      </c>
      <c r="I41" s="21">
        <v>5.2</v>
      </c>
      <c r="J41" s="21"/>
      <c r="K41" s="21">
        <v>0.032</v>
      </c>
      <c r="L41" s="21">
        <v>0.032</v>
      </c>
      <c r="M41" s="21">
        <v>6.4</v>
      </c>
      <c r="N41" s="21">
        <v>0.24</v>
      </c>
      <c r="O41" s="44"/>
      <c r="P41" s="24">
        <v>200</v>
      </c>
    </row>
    <row r="42" spans="2:16" ht="24" customHeight="1" thickBot="1">
      <c r="B42" s="1"/>
      <c r="C42" s="3"/>
      <c r="D42" s="57" t="s">
        <v>19</v>
      </c>
      <c r="E42" s="36"/>
      <c r="F42" s="22"/>
      <c r="G42" s="22"/>
      <c r="H42" s="21">
        <v>14.97</v>
      </c>
      <c r="I42" s="21">
        <v>56.85</v>
      </c>
      <c r="J42" s="21"/>
      <c r="K42" s="21"/>
      <c r="L42" s="21"/>
      <c r="M42" s="21">
        <v>0.3</v>
      </c>
      <c r="N42" s="21">
        <v>0.045</v>
      </c>
      <c r="O42" s="45"/>
      <c r="P42" s="24">
        <v>62</v>
      </c>
    </row>
    <row r="43" spans="2:16" ht="24" customHeight="1" thickBot="1">
      <c r="B43" s="1"/>
      <c r="C43" s="3"/>
      <c r="D43" s="60" t="s">
        <v>37</v>
      </c>
      <c r="E43" s="8">
        <v>40</v>
      </c>
      <c r="F43" s="19">
        <v>2.64</v>
      </c>
      <c r="G43" s="19">
        <v>0.48</v>
      </c>
      <c r="H43" s="19">
        <v>13.6</v>
      </c>
      <c r="I43" s="19">
        <v>72.4</v>
      </c>
      <c r="J43" s="19">
        <v>0.07</v>
      </c>
      <c r="K43" s="19">
        <v>0.03</v>
      </c>
      <c r="L43" s="19"/>
      <c r="M43" s="19">
        <v>14</v>
      </c>
      <c r="N43" s="19">
        <v>1.5</v>
      </c>
      <c r="O43" s="43" t="s">
        <v>66</v>
      </c>
      <c r="P43" s="25">
        <v>52.37</v>
      </c>
    </row>
    <row r="44" spans="1:16" s="4" customFormat="1" ht="24" customHeight="1" thickBot="1">
      <c r="A44" s="33"/>
      <c r="B44" s="15"/>
      <c r="C44" s="7"/>
      <c r="D44" s="60" t="s">
        <v>69</v>
      </c>
      <c r="E44" s="8">
        <v>92</v>
      </c>
      <c r="F44" s="19">
        <f>F45+F46+F47+F49+F50+F51+F52</f>
        <v>4.7475000000000005</v>
      </c>
      <c r="G44" s="19">
        <f aca="true" t="shared" si="6" ref="G44:N44">G45+G46+G47+G49+G50+G51+G52</f>
        <v>12.5315</v>
      </c>
      <c r="H44" s="19">
        <f t="shared" si="6"/>
        <v>33.401500000000006</v>
      </c>
      <c r="I44" s="19">
        <f t="shared" si="6"/>
        <v>266.945</v>
      </c>
      <c r="J44" s="19">
        <f t="shared" si="6"/>
        <v>0.18635000000000002</v>
      </c>
      <c r="K44" s="19">
        <f>K45+K46+K47+K49+K50+K51+K52</f>
        <v>0.09670000000000001</v>
      </c>
      <c r="L44" s="19">
        <f t="shared" si="6"/>
        <v>0.225</v>
      </c>
      <c r="M44" s="19">
        <f t="shared" si="6"/>
        <v>31.175000000000004</v>
      </c>
      <c r="N44" s="19">
        <f t="shared" si="6"/>
        <v>0.7615</v>
      </c>
      <c r="O44" s="47" t="s">
        <v>68</v>
      </c>
      <c r="P44" s="23">
        <f>P45+P46+P47+P49+P50+P51+P52+P48</f>
        <v>1140.35</v>
      </c>
    </row>
    <row r="45" spans="2:16" ht="24" customHeight="1" thickBot="1">
      <c r="B45" s="1"/>
      <c r="C45" s="3"/>
      <c r="D45" s="57" t="s">
        <v>39</v>
      </c>
      <c r="E45" s="36"/>
      <c r="F45" s="21">
        <v>4.12</v>
      </c>
      <c r="G45" s="21">
        <v>0.44</v>
      </c>
      <c r="H45" s="21">
        <v>27.6</v>
      </c>
      <c r="I45" s="21">
        <v>133.6</v>
      </c>
      <c r="J45" s="21">
        <v>0.1</v>
      </c>
      <c r="K45" s="21">
        <v>0.032</v>
      </c>
      <c r="L45" s="22"/>
      <c r="M45" s="21">
        <v>7.2</v>
      </c>
      <c r="N45" s="21">
        <v>0.48</v>
      </c>
      <c r="O45" s="44"/>
      <c r="P45" s="24">
        <v>47</v>
      </c>
    </row>
    <row r="46" spans="2:16" ht="24" customHeight="1" thickBot="1">
      <c r="B46" s="1"/>
      <c r="C46" s="3"/>
      <c r="D46" s="57" t="s">
        <v>19</v>
      </c>
      <c r="E46" s="9"/>
      <c r="F46" s="21"/>
      <c r="G46" s="21"/>
      <c r="H46" s="21">
        <v>4.99</v>
      </c>
      <c r="I46" s="21">
        <v>18.95</v>
      </c>
      <c r="J46" s="21"/>
      <c r="K46" s="21"/>
      <c r="L46" s="21"/>
      <c r="M46" s="21">
        <v>0.1</v>
      </c>
      <c r="N46" s="21">
        <v>0.015</v>
      </c>
      <c r="O46" s="45"/>
      <c r="P46" s="24">
        <v>62</v>
      </c>
    </row>
    <row r="47" spans="1:16" s="4" customFormat="1" ht="24" customHeight="1" thickBot="1">
      <c r="A47" s="33"/>
      <c r="B47" s="15"/>
      <c r="C47" s="7"/>
      <c r="D47" s="57" t="s">
        <v>40</v>
      </c>
      <c r="E47" s="9"/>
      <c r="F47" s="21">
        <v>0.0635</v>
      </c>
      <c r="G47" s="21">
        <v>0.0575</v>
      </c>
      <c r="H47" s="21">
        <v>0.0035</v>
      </c>
      <c r="I47" s="21">
        <v>0.785</v>
      </c>
      <c r="J47" s="21">
        <v>0.00035</v>
      </c>
      <c r="K47" s="21">
        <v>0.0022</v>
      </c>
      <c r="L47" s="21"/>
      <c r="M47" s="21">
        <v>0.275</v>
      </c>
      <c r="N47" s="21">
        <v>0.0125</v>
      </c>
      <c r="O47" s="45"/>
      <c r="P47" s="24">
        <v>9.5</v>
      </c>
    </row>
    <row r="48" spans="1:16" s="4" customFormat="1" ht="24" customHeight="1" thickBot="1">
      <c r="A48" s="33"/>
      <c r="B48" s="15"/>
      <c r="C48" s="5" t="s">
        <v>38</v>
      </c>
      <c r="D48" s="57" t="s">
        <v>27</v>
      </c>
      <c r="E48" s="9"/>
      <c r="F48" s="21">
        <v>0.078</v>
      </c>
      <c r="G48" s="21">
        <v>0.006</v>
      </c>
      <c r="H48" s="21">
        <v>0.504</v>
      </c>
      <c r="I48" s="21">
        <v>2.04</v>
      </c>
      <c r="J48" s="21">
        <v>0.0036</v>
      </c>
      <c r="K48" s="21">
        <v>0.0042</v>
      </c>
      <c r="L48" s="21">
        <v>0.24</v>
      </c>
      <c r="M48" s="21">
        <v>3.06</v>
      </c>
      <c r="N48" s="21">
        <v>0.036</v>
      </c>
      <c r="O48" s="45"/>
      <c r="P48" s="24">
        <v>49</v>
      </c>
    </row>
    <row r="49" spans="2:16" ht="24" customHeight="1" thickBot="1">
      <c r="B49" s="1"/>
      <c r="C49" s="3"/>
      <c r="D49" s="57" t="s">
        <v>41</v>
      </c>
      <c r="E49" s="9"/>
      <c r="F49" s="21">
        <v>0.42</v>
      </c>
      <c r="G49" s="21">
        <v>0.48</v>
      </c>
      <c r="H49" s="21">
        <v>0.705</v>
      </c>
      <c r="I49" s="21">
        <v>8.7</v>
      </c>
      <c r="J49" s="21">
        <v>0.006</v>
      </c>
      <c r="K49" s="21">
        <v>0.0225</v>
      </c>
      <c r="L49" s="21">
        <v>0.225</v>
      </c>
      <c r="M49" s="21">
        <v>18.6</v>
      </c>
      <c r="N49" s="21">
        <v>0.03</v>
      </c>
      <c r="O49" s="45"/>
      <c r="P49" s="24">
        <v>61</v>
      </c>
    </row>
    <row r="50" spans="2:16" ht="24" customHeight="1" thickBot="1">
      <c r="B50" s="1"/>
      <c r="C50" s="3"/>
      <c r="D50" s="57" t="s">
        <v>15</v>
      </c>
      <c r="E50" s="9"/>
      <c r="F50" s="21">
        <v>0.014</v>
      </c>
      <c r="G50" s="21">
        <v>1.56</v>
      </c>
      <c r="H50" s="21">
        <v>0.02</v>
      </c>
      <c r="I50" s="21">
        <v>14.18</v>
      </c>
      <c r="J50" s="21">
        <v>0.03</v>
      </c>
      <c r="K50" s="21">
        <v>0.02</v>
      </c>
      <c r="L50" s="21"/>
      <c r="M50" s="21">
        <v>0.6</v>
      </c>
      <c r="N50" s="21">
        <v>0.004</v>
      </c>
      <c r="O50" s="45"/>
      <c r="P50" s="24">
        <v>626.85</v>
      </c>
    </row>
    <row r="51" spans="2:16" ht="24" customHeight="1" thickBot="1">
      <c r="B51" s="1"/>
      <c r="C51" s="3"/>
      <c r="D51" s="57" t="s">
        <v>25</v>
      </c>
      <c r="E51" s="9"/>
      <c r="F51" s="21"/>
      <c r="G51" s="21">
        <v>9.99</v>
      </c>
      <c r="H51" s="21"/>
      <c r="I51" s="21">
        <v>89.9</v>
      </c>
      <c r="J51" s="21"/>
      <c r="K51" s="21"/>
      <c r="L51" s="21"/>
      <c r="M51" s="21"/>
      <c r="N51" s="21"/>
      <c r="O51" s="45"/>
      <c r="P51" s="24">
        <v>180</v>
      </c>
    </row>
    <row r="52" spans="2:16" ht="24" customHeight="1" thickBot="1">
      <c r="B52" s="1"/>
      <c r="C52" s="3"/>
      <c r="D52" s="62" t="s">
        <v>42</v>
      </c>
      <c r="E52" s="9"/>
      <c r="F52" s="21">
        <v>0.13</v>
      </c>
      <c r="G52" s="21">
        <v>0.004</v>
      </c>
      <c r="H52" s="21">
        <v>0.083</v>
      </c>
      <c r="I52" s="21">
        <v>0.83</v>
      </c>
      <c r="J52" s="21">
        <v>0.05</v>
      </c>
      <c r="K52" s="21">
        <v>0.02</v>
      </c>
      <c r="L52" s="21"/>
      <c r="M52" s="21">
        <v>4.4</v>
      </c>
      <c r="N52" s="21">
        <v>0.22</v>
      </c>
      <c r="O52" s="45"/>
      <c r="P52" s="24">
        <v>105</v>
      </c>
    </row>
    <row r="53" spans="2:16" ht="24" customHeight="1" thickBot="1">
      <c r="B53" s="1"/>
      <c r="C53" s="3"/>
      <c r="D53" s="60" t="s">
        <v>43</v>
      </c>
      <c r="E53" s="8">
        <v>200</v>
      </c>
      <c r="F53" s="19">
        <f>F54+F55</f>
        <v>1.96</v>
      </c>
      <c r="G53" s="19">
        <f aca="true" t="shared" si="7" ref="G53:N53">G54+G55</f>
        <v>2.24</v>
      </c>
      <c r="H53" s="19">
        <f t="shared" si="7"/>
        <v>18.26</v>
      </c>
      <c r="I53" s="19">
        <f t="shared" si="7"/>
        <v>242.45</v>
      </c>
      <c r="J53" s="19">
        <f t="shared" si="7"/>
        <v>0.028</v>
      </c>
      <c r="K53" s="19">
        <f t="shared" si="7"/>
        <v>0.105</v>
      </c>
      <c r="L53" s="19">
        <f t="shared" si="7"/>
        <v>1.05</v>
      </c>
      <c r="M53" s="19">
        <f t="shared" si="7"/>
        <v>87.1</v>
      </c>
      <c r="N53" s="19">
        <f t="shared" si="7"/>
        <v>0.185</v>
      </c>
      <c r="O53" s="47" t="s">
        <v>67</v>
      </c>
      <c r="P53" s="23">
        <f>P54+P55</f>
        <v>123</v>
      </c>
    </row>
    <row r="54" spans="2:16" ht="24" customHeight="1" thickBot="1">
      <c r="B54" s="1"/>
      <c r="C54" s="3"/>
      <c r="D54" s="57" t="s">
        <v>32</v>
      </c>
      <c r="E54" s="9"/>
      <c r="F54" s="21">
        <v>1.96</v>
      </c>
      <c r="G54" s="21">
        <v>2.24</v>
      </c>
      <c r="H54" s="21">
        <v>3.29</v>
      </c>
      <c r="I54" s="21">
        <v>185.6</v>
      </c>
      <c r="J54" s="21">
        <v>0.028</v>
      </c>
      <c r="K54" s="21">
        <v>0.105</v>
      </c>
      <c r="L54" s="21">
        <v>1.05</v>
      </c>
      <c r="M54" s="21">
        <v>86.8</v>
      </c>
      <c r="N54" s="21">
        <v>0.14</v>
      </c>
      <c r="O54" s="44"/>
      <c r="P54" s="24">
        <v>61</v>
      </c>
    </row>
    <row r="55" spans="2:16" ht="24" customHeight="1" thickBot="1">
      <c r="B55" s="1"/>
      <c r="C55" s="3"/>
      <c r="D55" s="57" t="s">
        <v>19</v>
      </c>
      <c r="E55" s="36"/>
      <c r="F55" s="21"/>
      <c r="G55" s="21"/>
      <c r="H55" s="21">
        <v>14.97</v>
      </c>
      <c r="I55" s="21">
        <v>56.85</v>
      </c>
      <c r="J55" s="21"/>
      <c r="K55" s="21"/>
      <c r="L55" s="21"/>
      <c r="M55" s="21">
        <v>0.3</v>
      </c>
      <c r="N55" s="21">
        <v>0.045</v>
      </c>
      <c r="O55" s="45"/>
      <c r="P55" s="24">
        <v>62</v>
      </c>
    </row>
    <row r="56" spans="2:16" ht="24" customHeight="1" thickBot="1">
      <c r="B56" s="1"/>
      <c r="C56" s="3"/>
      <c r="D56" s="2" t="s">
        <v>44</v>
      </c>
      <c r="E56" s="36"/>
      <c r="F56" s="22">
        <f>F53+F44+F43+F40+F33+F21+F20+F17+F13+F9</f>
        <v>39.619499999999995</v>
      </c>
      <c r="G56" s="22">
        <f>G53+G44+G43+G40+G33+G21+G20+G17+G13+G9</f>
        <v>96.49249999999999</v>
      </c>
      <c r="H56" s="22">
        <f>H53+H44+H43+H40+H33+H21+H20+H17+H13+H9</f>
        <v>188.0685</v>
      </c>
      <c r="I56" s="22">
        <f>I53+I44+I43+I40+I33+I21+I20+I17+I13+I9</f>
        <v>1884.261</v>
      </c>
      <c r="J56" s="22">
        <f>J53+J44+J43+J40+J33+J21++J20+J17+J13+J9</f>
        <v>6.773249999999999</v>
      </c>
      <c r="K56" s="22">
        <f>K53+K44+K43+K40+K33+K21+K20+K17+K13+K9</f>
        <v>0.8648999999999999</v>
      </c>
      <c r="L56" s="22">
        <f>L53+L44+L43+L40+L33+L21+L20+L17+L13+L9</f>
        <v>19.403000000000002</v>
      </c>
      <c r="M56" s="22">
        <f>M53+M44+M43+M40+M33+M21+M20+M17+M13+M9</f>
        <v>254.295</v>
      </c>
      <c r="N56" s="22">
        <f>N53+N44+N43+N40+N33+N21+N20+N17+N13+N9</f>
        <v>7.3395</v>
      </c>
      <c r="O56" s="48"/>
      <c r="P56" s="26">
        <f>P53+P44+P43+P40+P33+P21+P20+P17+P13+P9</f>
        <v>6805.17</v>
      </c>
    </row>
    <row r="57" spans="1:16" s="4" customFormat="1" ht="24" customHeight="1" thickBot="1">
      <c r="A57" s="33"/>
      <c r="B57" s="15"/>
      <c r="C57" s="7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41"/>
      <c r="P57" s="37"/>
    </row>
    <row r="58" spans="2:3" ht="24" customHeight="1" thickBot="1">
      <c r="B58" s="1"/>
      <c r="C58" s="3"/>
    </row>
    <row r="59" spans="2:3" ht="24" customHeight="1" thickBot="1">
      <c r="B59" s="1"/>
      <c r="C59" s="3"/>
    </row>
    <row r="60" spans="2:3" ht="20.25" customHeight="1" thickBot="1">
      <c r="B60" s="10"/>
      <c r="C60" s="2"/>
    </row>
    <row r="61" ht="15.75" thickBot="1"/>
    <row r="62" spans="4:16" ht="15">
      <c r="D62" s="64" t="s">
        <v>50</v>
      </c>
      <c r="E62" s="64" t="s">
        <v>46</v>
      </c>
      <c r="F62" s="67" t="s">
        <v>2</v>
      </c>
      <c r="G62" s="76"/>
      <c r="H62" s="77"/>
      <c r="I62" s="64" t="s">
        <v>54</v>
      </c>
      <c r="J62" s="67" t="s">
        <v>48</v>
      </c>
      <c r="K62" s="76"/>
      <c r="L62" s="77"/>
      <c r="M62" s="67" t="s">
        <v>55</v>
      </c>
      <c r="N62" s="77"/>
      <c r="O62" s="87" t="s">
        <v>59</v>
      </c>
      <c r="P62" s="84" t="s">
        <v>3</v>
      </c>
    </row>
    <row r="63" spans="4:16" ht="15">
      <c r="D63" s="93"/>
      <c r="E63" s="65"/>
      <c r="F63" s="78"/>
      <c r="G63" s="79"/>
      <c r="H63" s="80"/>
      <c r="I63" s="65"/>
      <c r="J63" s="78"/>
      <c r="K63" s="79"/>
      <c r="L63" s="80"/>
      <c r="M63" s="78"/>
      <c r="N63" s="80"/>
      <c r="O63" s="88"/>
      <c r="P63" s="85"/>
    </row>
    <row r="64" spans="4:16" ht="15">
      <c r="D64" s="93"/>
      <c r="E64" s="65"/>
      <c r="F64" s="78"/>
      <c r="G64" s="79"/>
      <c r="H64" s="80"/>
      <c r="I64" s="65"/>
      <c r="J64" s="78"/>
      <c r="K64" s="79"/>
      <c r="L64" s="80"/>
      <c r="M64" s="78"/>
      <c r="N64" s="80"/>
      <c r="O64" s="88"/>
      <c r="P64" s="85"/>
    </row>
    <row r="65" spans="4:16" ht="15.75" thickBot="1">
      <c r="D65" s="93"/>
      <c r="E65" s="65"/>
      <c r="F65" s="78"/>
      <c r="G65" s="79"/>
      <c r="H65" s="80"/>
      <c r="I65" s="65"/>
      <c r="J65" s="78"/>
      <c r="K65" s="79"/>
      <c r="L65" s="80"/>
      <c r="M65" s="78"/>
      <c r="N65" s="80"/>
      <c r="O65" s="88"/>
      <c r="P65" s="85"/>
    </row>
    <row r="66" spans="2:16" ht="31.5" customHeight="1" thickBot="1">
      <c r="B66" s="64" t="s">
        <v>1</v>
      </c>
      <c r="C66" s="64" t="s">
        <v>49</v>
      </c>
      <c r="D66" s="94"/>
      <c r="E66" s="66"/>
      <c r="F66" s="81"/>
      <c r="G66" s="82"/>
      <c r="H66" s="83"/>
      <c r="I66" s="66"/>
      <c r="J66" s="81"/>
      <c r="K66" s="82"/>
      <c r="L66" s="83"/>
      <c r="M66" s="81"/>
      <c r="N66" s="83"/>
      <c r="O66" s="89"/>
      <c r="P66" s="86"/>
    </row>
    <row r="67" spans="2:16" ht="15" customHeight="1" thickBot="1">
      <c r="B67" s="93"/>
      <c r="C67" s="93"/>
      <c r="D67" s="36"/>
      <c r="E67" s="36"/>
      <c r="F67" s="36" t="s">
        <v>4</v>
      </c>
      <c r="G67" s="36" t="s">
        <v>5</v>
      </c>
      <c r="H67" s="36" t="s">
        <v>6</v>
      </c>
      <c r="I67" s="36"/>
      <c r="J67" s="36" t="s">
        <v>7</v>
      </c>
      <c r="K67" s="36" t="s">
        <v>8</v>
      </c>
      <c r="L67" s="36" t="s">
        <v>9</v>
      </c>
      <c r="M67" s="36" t="s">
        <v>10</v>
      </c>
      <c r="N67" s="36" t="s">
        <v>11</v>
      </c>
      <c r="O67" s="42"/>
      <c r="P67" s="38"/>
    </row>
    <row r="68" spans="2:16" ht="15" customHeight="1" thickBot="1">
      <c r="B68" s="93"/>
      <c r="C68" s="93"/>
      <c r="D68" s="59" t="s">
        <v>73</v>
      </c>
      <c r="E68" s="17">
        <v>200</v>
      </c>
      <c r="F68" s="19">
        <f>F69+F70+F71+F72+F76</f>
        <v>6.0680000000000005</v>
      </c>
      <c r="G68" s="19">
        <f aca="true" t="shared" si="8" ref="G68:N68">G69+G70+G71+G72+G76</f>
        <v>5.526</v>
      </c>
      <c r="H68" s="19">
        <f t="shared" si="8"/>
        <v>44.300999999999995</v>
      </c>
      <c r="I68" s="19">
        <f t="shared" si="8"/>
        <v>248.32</v>
      </c>
      <c r="J68" s="19">
        <f t="shared" si="8"/>
        <v>0.0672</v>
      </c>
      <c r="K68" s="19">
        <f t="shared" si="8"/>
        <v>0.1715</v>
      </c>
      <c r="L68" s="19">
        <f t="shared" si="8"/>
        <v>1.395</v>
      </c>
      <c r="M68" s="19">
        <f t="shared" si="8"/>
        <v>124.41999999999997</v>
      </c>
      <c r="N68" s="19">
        <f t="shared" si="8"/>
        <v>1.0599999999999998</v>
      </c>
      <c r="O68" s="47" t="s">
        <v>71</v>
      </c>
      <c r="P68" s="23">
        <f>P69+P70+P71+P72+P76</f>
        <v>860.85</v>
      </c>
    </row>
    <row r="69" spans="2:16" ht="15" customHeight="1" thickBot="1">
      <c r="B69" s="93"/>
      <c r="C69" s="93"/>
      <c r="D69" s="58" t="s">
        <v>52</v>
      </c>
      <c r="E69" s="54"/>
      <c r="F69" s="21">
        <v>3.45</v>
      </c>
      <c r="G69" s="21">
        <v>0.99</v>
      </c>
      <c r="H69" s="21">
        <v>19.95</v>
      </c>
      <c r="I69" s="21">
        <v>104.4</v>
      </c>
      <c r="J69" s="21"/>
      <c r="K69" s="21">
        <v>0.012</v>
      </c>
      <c r="L69" s="21"/>
      <c r="M69" s="21">
        <v>8.1</v>
      </c>
      <c r="N69" s="21">
        <v>0.81</v>
      </c>
      <c r="O69" s="16"/>
      <c r="P69" s="27">
        <v>55</v>
      </c>
    </row>
    <row r="70" spans="2:16" ht="21.75" customHeight="1" thickBot="1">
      <c r="B70" s="94"/>
      <c r="C70" s="94"/>
      <c r="D70" s="58" t="s">
        <v>41</v>
      </c>
      <c r="E70" s="54"/>
      <c r="F70" s="21">
        <v>2.604</v>
      </c>
      <c r="G70" s="21">
        <v>2.976</v>
      </c>
      <c r="H70" s="21">
        <v>4.371</v>
      </c>
      <c r="I70" s="21">
        <v>53.94</v>
      </c>
      <c r="J70" s="21">
        <v>0.0372</v>
      </c>
      <c r="K70" s="21">
        <v>0.1395</v>
      </c>
      <c r="L70" s="21">
        <v>1.395</v>
      </c>
      <c r="M70" s="21">
        <v>115.32</v>
      </c>
      <c r="N70" s="21">
        <v>0.186</v>
      </c>
      <c r="O70" s="16"/>
      <c r="P70" s="28">
        <v>61</v>
      </c>
    </row>
    <row r="71" spans="2:16" ht="17.25" thickBot="1">
      <c r="B71" s="35"/>
      <c r="C71" s="36"/>
      <c r="D71" s="58" t="s">
        <v>15</v>
      </c>
      <c r="E71" s="54"/>
      <c r="F71" s="21">
        <v>0.014</v>
      </c>
      <c r="G71" s="21">
        <v>1.56</v>
      </c>
      <c r="H71" s="21">
        <v>0.02</v>
      </c>
      <c r="I71" s="21">
        <v>14.18</v>
      </c>
      <c r="J71" s="21">
        <v>0.03</v>
      </c>
      <c r="K71" s="21">
        <v>0.02</v>
      </c>
      <c r="L71" s="21"/>
      <c r="M71" s="21">
        <v>0.6</v>
      </c>
      <c r="N71" s="21">
        <v>0.004</v>
      </c>
      <c r="O71" s="16"/>
      <c r="P71" s="28">
        <v>626.85</v>
      </c>
    </row>
    <row r="72" spans="2:16" ht="24" customHeight="1" thickBot="1">
      <c r="B72" s="15"/>
      <c r="C72" s="5" t="s">
        <v>45</v>
      </c>
      <c r="D72" s="58" t="s">
        <v>16</v>
      </c>
      <c r="E72" s="54"/>
      <c r="F72" s="21"/>
      <c r="G72" s="21"/>
      <c r="H72" s="21">
        <v>4.99</v>
      </c>
      <c r="I72" s="21">
        <v>18.95</v>
      </c>
      <c r="J72" s="21"/>
      <c r="K72" s="21"/>
      <c r="L72" s="21"/>
      <c r="M72" s="21">
        <v>0.1</v>
      </c>
      <c r="N72" s="21">
        <v>0.015</v>
      </c>
      <c r="O72" s="16"/>
      <c r="P72" s="28">
        <v>62</v>
      </c>
    </row>
    <row r="73" spans="2:16" ht="24" customHeight="1" thickBot="1">
      <c r="B73" s="1"/>
      <c r="C73" s="3"/>
      <c r="D73" s="60" t="s">
        <v>21</v>
      </c>
      <c r="E73" s="8">
        <v>10</v>
      </c>
      <c r="F73" s="21">
        <v>2.31</v>
      </c>
      <c r="G73" s="21">
        <v>0.9</v>
      </c>
      <c r="H73" s="21">
        <v>14.94</v>
      </c>
      <c r="I73" s="21">
        <v>78.6</v>
      </c>
      <c r="J73" s="21">
        <v>0.261</v>
      </c>
      <c r="K73" s="21">
        <v>0.024</v>
      </c>
      <c r="L73" s="21"/>
      <c r="M73" s="21">
        <v>6</v>
      </c>
      <c r="N73" s="21">
        <v>0.594</v>
      </c>
      <c r="O73" s="43" t="s">
        <v>70</v>
      </c>
      <c r="P73" s="25">
        <v>90.7</v>
      </c>
    </row>
    <row r="74" spans="2:16" ht="24" customHeight="1" thickBot="1">
      <c r="B74" s="1"/>
      <c r="C74" s="3"/>
      <c r="D74" s="61" t="s">
        <v>76</v>
      </c>
      <c r="E74" s="20">
        <v>200</v>
      </c>
      <c r="F74" s="32">
        <f>F75+F76+F77</f>
        <v>0</v>
      </c>
      <c r="G74" s="32">
        <f aca="true" t="shared" si="9" ref="G74:N74">G75+G76+G77</f>
        <v>0</v>
      </c>
      <c r="H74" s="32">
        <f t="shared" si="9"/>
        <v>14.97</v>
      </c>
      <c r="I74" s="32">
        <f t="shared" si="9"/>
        <v>57.1</v>
      </c>
      <c r="J74" s="32">
        <f t="shared" si="9"/>
        <v>0</v>
      </c>
      <c r="K74" s="32">
        <f t="shared" si="9"/>
        <v>0</v>
      </c>
      <c r="L74" s="32">
        <f t="shared" si="9"/>
        <v>0</v>
      </c>
      <c r="M74" s="32">
        <f t="shared" si="9"/>
        <v>0.3</v>
      </c>
      <c r="N74" s="32">
        <f t="shared" si="9"/>
        <v>0.045</v>
      </c>
      <c r="O74" s="51" t="s">
        <v>72</v>
      </c>
      <c r="P74" s="31">
        <f>P75+P76+P77</f>
        <v>430</v>
      </c>
    </row>
    <row r="75" spans="2:16" ht="24" customHeight="1" thickBot="1">
      <c r="B75" s="1"/>
      <c r="C75" s="3"/>
      <c r="D75" s="63" t="s">
        <v>75</v>
      </c>
      <c r="E75" s="13"/>
      <c r="F75" s="29"/>
      <c r="G75" s="29"/>
      <c r="H75" s="29"/>
      <c r="I75" s="29">
        <v>0.25</v>
      </c>
      <c r="J75" s="29"/>
      <c r="K75" s="29"/>
      <c r="L75" s="29"/>
      <c r="M75" s="29"/>
      <c r="N75" s="29"/>
      <c r="O75" s="50"/>
      <c r="P75" s="30">
        <v>374</v>
      </c>
    </row>
    <row r="76" spans="2:16" ht="24" customHeight="1" thickBot="1">
      <c r="B76" s="1"/>
      <c r="C76" s="3"/>
      <c r="D76" s="56" t="s">
        <v>16</v>
      </c>
      <c r="E76" s="14"/>
      <c r="F76" s="21"/>
      <c r="G76" s="21"/>
      <c r="H76" s="21">
        <v>14.97</v>
      </c>
      <c r="I76" s="21">
        <v>56.85</v>
      </c>
      <c r="J76" s="21"/>
      <c r="K76" s="21"/>
      <c r="L76" s="21"/>
      <c r="M76" s="21">
        <v>0.3</v>
      </c>
      <c r="N76" s="21">
        <v>0.045</v>
      </c>
      <c r="O76" s="50"/>
      <c r="P76" s="30">
        <v>56</v>
      </c>
    </row>
    <row r="77" spans="2:16" ht="24" customHeight="1" thickBot="1">
      <c r="B77" s="6"/>
      <c r="C77" s="18"/>
      <c r="D77" s="7"/>
      <c r="E77" s="8"/>
      <c r="F77" s="19"/>
      <c r="G77" s="19"/>
      <c r="H77" s="19"/>
      <c r="I77" s="19"/>
      <c r="J77" s="19"/>
      <c r="K77" s="19"/>
      <c r="L77" s="19"/>
      <c r="M77" s="19"/>
      <c r="N77" s="19"/>
      <c r="O77" s="43"/>
      <c r="P77" s="25"/>
    </row>
    <row r="78" spans="2:16" ht="24" customHeight="1" thickBot="1">
      <c r="B78" s="6"/>
      <c r="C78" s="18"/>
      <c r="D78" s="2" t="s">
        <v>44</v>
      </c>
      <c r="E78" s="36"/>
      <c r="F78" s="22">
        <f>F68+F76+F77</f>
        <v>6.0680000000000005</v>
      </c>
      <c r="G78" s="22">
        <f aca="true" t="shared" si="10" ref="G78:N78">G68+G76+G77</f>
        <v>5.526</v>
      </c>
      <c r="H78" s="22">
        <f t="shared" si="10"/>
        <v>59.270999999999994</v>
      </c>
      <c r="I78" s="22">
        <f t="shared" si="10"/>
        <v>305.17</v>
      </c>
      <c r="J78" s="22">
        <f t="shared" si="10"/>
        <v>0.0672</v>
      </c>
      <c r="K78" s="22">
        <f t="shared" si="10"/>
        <v>0.1715</v>
      </c>
      <c r="L78" s="22">
        <f t="shared" si="10"/>
        <v>1.395</v>
      </c>
      <c r="M78" s="22">
        <f t="shared" si="10"/>
        <v>124.71999999999997</v>
      </c>
      <c r="N78" s="22">
        <f t="shared" si="10"/>
        <v>1.1049999999999998</v>
      </c>
      <c r="O78" s="48"/>
      <c r="P78" s="26">
        <f>P68+P76+P77</f>
        <v>916.85</v>
      </c>
    </row>
    <row r="79" spans="2:16" ht="24" customHeight="1" thickBot="1">
      <c r="B79" s="1"/>
      <c r="C79" s="3"/>
      <c r="P79" s="39"/>
    </row>
    <row r="80" spans="2:3" ht="22.5" customHeight="1" thickBot="1">
      <c r="B80" s="52"/>
      <c r="C80" s="55"/>
    </row>
    <row r="81" spans="2:16" ht="0.75" customHeight="1" hidden="1" thickBot="1">
      <c r="B81" s="15"/>
      <c r="C81" s="7"/>
      <c r="P81" s="40" t="s">
        <v>58</v>
      </c>
    </row>
    <row r="82" spans="2:3" ht="19.5" customHeight="1" thickBot="1">
      <c r="B82" s="10"/>
      <c r="C82" s="11"/>
    </row>
  </sheetData>
  <sheetProtection/>
  <mergeCells count="21">
    <mergeCell ref="B66:B70"/>
    <mergeCell ref="C66:C70"/>
    <mergeCell ref="D62:D66"/>
    <mergeCell ref="E62:E66"/>
    <mergeCell ref="O3:O7"/>
    <mergeCell ref="O62:O66"/>
    <mergeCell ref="B1:P1"/>
    <mergeCell ref="M3:N7"/>
    <mergeCell ref="P3:P7"/>
    <mergeCell ref="D3:D7"/>
    <mergeCell ref="I62:I66"/>
    <mergeCell ref="B3:B7"/>
    <mergeCell ref="C3:C7"/>
    <mergeCell ref="E3:E7"/>
    <mergeCell ref="I3:I7"/>
    <mergeCell ref="J3:L7"/>
    <mergeCell ref="J62:L66"/>
    <mergeCell ref="M62:N66"/>
    <mergeCell ref="P62:P66"/>
    <mergeCell ref="F3:H7"/>
    <mergeCell ref="F62:H66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2023-09-01T09:57:40Z</cp:lastPrinted>
  <dcterms:created xsi:type="dcterms:W3CDTF">2019-11-19T11:04:26Z</dcterms:created>
  <dcterms:modified xsi:type="dcterms:W3CDTF">2023-09-01T10:05:59Z</dcterms:modified>
  <cp:category/>
  <cp:version/>
  <cp:contentType/>
  <cp:contentStatus/>
</cp:coreProperties>
</file>