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7 день" sheetId="1" r:id="rId1"/>
  </sheets>
  <definedNames>
    <definedName name="_xlnm.Print_Area" localSheetId="0">'7 день'!$A$1:$O$77</definedName>
  </definedNames>
  <calcPr fullCalcOnLoad="1"/>
</workbook>
</file>

<file path=xl/sharedStrings.xml><?xml version="1.0" encoding="utf-8"?>
<sst xmlns="http://schemas.openxmlformats.org/spreadsheetml/2006/main" count="108" uniqueCount="72">
  <si>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</si>
  <si>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</si>
  <si>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</si>
  <si>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</si>
  <si>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</si>
  <si>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</si>
  <si>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</si>
  <si>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</si>
  <si>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</si>
  <si>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</si>
  <si>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</si>
  <si>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</si>
  <si>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</si>
  <si>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</si>
  <si>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</si>
  <si>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</si>
  <si>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</si>
  <si>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</si>
  <si>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</si>
  <si>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</si>
  <si>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</si>
  <si>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</si>
  <si>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</si>
  <si>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</si>
  <si>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</si>
  <si>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</si>
  <si>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</si>
  <si>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</si>
  <si>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</si>
  <si>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</si>
  <si>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Чай с сахаром</t>
  </si>
  <si>
    <t>Морковь</t>
  </si>
  <si>
    <t>Лук</t>
  </si>
  <si>
    <t>Сметана</t>
  </si>
  <si>
    <t>Омлет</t>
  </si>
  <si>
    <t>Заварка</t>
  </si>
  <si>
    <t>Рис</t>
  </si>
  <si>
    <t>Куры</t>
  </si>
  <si>
    <t>Компот из лимона</t>
  </si>
  <si>
    <t>Лимон</t>
  </si>
  <si>
    <t>Манная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</si>
  <si>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</si>
  <si>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</si>
  <si>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</si>
  <si>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</si>
  <si>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7 день.</t>
  </si>
  <si>
    <t>Лапша домашняя на курином бульоне</t>
  </si>
  <si>
    <t>Суфле из отварного мяса кур с рисом</t>
  </si>
  <si>
    <t>Сливочное масло</t>
  </si>
  <si>
    <t>Растительное масло</t>
  </si>
  <si>
    <t>Кофейный напиток с молоком</t>
  </si>
  <si>
    <t>Груша</t>
  </si>
  <si>
    <t>Лавровый лист</t>
  </si>
  <si>
    <t xml:space="preserve">Творожный пудинг </t>
  </si>
  <si>
    <t>Кисельная подлива</t>
  </si>
  <si>
    <t>Кисель</t>
  </si>
  <si>
    <t>Свекла</t>
  </si>
  <si>
    <t>№ техн.  карты</t>
  </si>
  <si>
    <t>44</t>
  </si>
  <si>
    <t>41</t>
  </si>
  <si>
    <t>50</t>
  </si>
  <si>
    <t>16</t>
  </si>
  <si>
    <t>89</t>
  </si>
  <si>
    <t>38</t>
  </si>
  <si>
    <t>6</t>
  </si>
  <si>
    <t>14</t>
  </si>
  <si>
    <t>30</t>
  </si>
  <si>
    <t>47</t>
  </si>
  <si>
    <t>Свекла рубленная в сметанном соусе</t>
  </si>
  <si>
    <t>Печенье овсяное</t>
  </si>
  <si>
    <t>108</t>
  </si>
  <si>
    <t>12.09.2023г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</si>
</sst>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180" fontId="44" fillId="0" borderId="12" xfId="0" applyNumberFormat="1" applyFont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33" borderId="11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/>
    </xf>
    <xf numFmtId="49" fontId="44" fillId="0" borderId="10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0" fillId="33" borderId="14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0" fillId="33" borderId="14" xfId="0" applyFont="1" applyFill="1" applyBorder="1" applyAlignment="1">
      <alignment vertical="top" wrapText="1"/>
    </xf>
    <xf numFmtId="0" fontId="51" fillId="34" borderId="11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51" fillId="0" borderId="11" xfId="0" applyFont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80" zoomScaleSheetLayoutView="80" zoomScalePageLayoutView="0" workbookViewId="0" topLeftCell="A10">
      <selection activeCell="E26" sqref="E26"/>
    </sheetView>
  </sheetViews>
  <sheetFormatPr defaultColWidth="9.140625" defaultRowHeight="15"/>
  <cols>
    <col min="1" max="1" width="4.57421875" style="31" customWidth="1"/>
    <col min="2" max="2" width="7.8515625" style="31" customWidth="1"/>
    <col min="3" max="3" width="22.8515625" style="31" bestFit="1" customWidth="1"/>
    <col min="4" max="4" width="43.00390625" style="31" bestFit="1" customWidth="1"/>
    <col min="5" max="5" width="15.8515625" style="31" bestFit="1" customWidth="1"/>
    <col min="6" max="6" width="15.421875" style="31" customWidth="1"/>
    <col min="7" max="7" width="8.00390625" style="31" bestFit="1" customWidth="1"/>
    <col min="8" max="8" width="9.28125" style="31" bestFit="1" customWidth="1"/>
    <col min="9" max="9" width="18.28125" style="31" bestFit="1" customWidth="1"/>
    <col min="10" max="11" width="6.7109375" style="31" customWidth="1"/>
    <col min="12" max="12" width="8.00390625" style="31" bestFit="1" customWidth="1"/>
    <col min="13" max="13" width="9.28125" style="31" bestFit="1" customWidth="1"/>
    <col min="14" max="14" width="6.7109375" style="31" customWidth="1"/>
    <col min="15" max="15" width="9.140625" style="42" bestFit="1" customWidth="1"/>
  </cols>
  <sheetData>
    <row r="1" spans="2:15" ht="24">
      <c r="B1" s="89" t="s">
        <v>45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ht="15" thickBot="1">
      <c r="C2" s="31" t="s">
        <v>71</v>
      </c>
    </row>
    <row r="3" spans="2:15" ht="31.5" customHeight="1">
      <c r="B3" s="66" t="s">
        <v>0</v>
      </c>
      <c r="C3" s="66" t="s">
        <v>27</v>
      </c>
      <c r="D3" s="66" t="s">
        <v>28</v>
      </c>
      <c r="E3" s="66" t="s">
        <v>24</v>
      </c>
      <c r="F3" s="69" t="s">
        <v>25</v>
      </c>
      <c r="G3" s="70"/>
      <c r="H3" s="71"/>
      <c r="I3" s="66" t="s">
        <v>42</v>
      </c>
      <c r="J3" s="69" t="s">
        <v>26</v>
      </c>
      <c r="K3" s="70"/>
      <c r="L3" s="71"/>
      <c r="M3" s="69" t="s">
        <v>43</v>
      </c>
      <c r="N3" s="71"/>
      <c r="O3" s="86" t="s">
        <v>57</v>
      </c>
    </row>
    <row r="4" spans="2:15" ht="15" customHeight="1">
      <c r="B4" s="67"/>
      <c r="C4" s="67"/>
      <c r="D4" s="67"/>
      <c r="E4" s="67"/>
      <c r="F4" s="72"/>
      <c r="G4" s="73"/>
      <c r="H4" s="74"/>
      <c r="I4" s="67"/>
      <c r="J4" s="72"/>
      <c r="K4" s="73"/>
      <c r="L4" s="74"/>
      <c r="M4" s="72"/>
      <c r="N4" s="74"/>
      <c r="O4" s="87"/>
    </row>
    <row r="5" spans="2:15" ht="15" customHeight="1">
      <c r="B5" s="67"/>
      <c r="C5" s="67"/>
      <c r="D5" s="67"/>
      <c r="E5" s="67"/>
      <c r="F5" s="72"/>
      <c r="G5" s="73"/>
      <c r="H5" s="74"/>
      <c r="I5" s="67"/>
      <c r="J5" s="72"/>
      <c r="K5" s="73"/>
      <c r="L5" s="74"/>
      <c r="M5" s="72"/>
      <c r="N5" s="74"/>
      <c r="O5" s="87"/>
    </row>
    <row r="6" spans="2:15" ht="15" customHeight="1">
      <c r="B6" s="67"/>
      <c r="C6" s="67"/>
      <c r="D6" s="67"/>
      <c r="E6" s="67"/>
      <c r="F6" s="72"/>
      <c r="G6" s="73"/>
      <c r="H6" s="74"/>
      <c r="I6" s="67"/>
      <c r="J6" s="72"/>
      <c r="K6" s="73"/>
      <c r="L6" s="74"/>
      <c r="M6" s="72"/>
      <c r="N6" s="74"/>
      <c r="O6" s="87"/>
    </row>
    <row r="7" spans="2:15" ht="15" customHeight="1" thickBot="1">
      <c r="B7" s="68"/>
      <c r="C7" s="68"/>
      <c r="D7" s="68"/>
      <c r="E7" s="68"/>
      <c r="F7" s="75"/>
      <c r="G7" s="76"/>
      <c r="H7" s="77"/>
      <c r="I7" s="68"/>
      <c r="J7" s="75"/>
      <c r="K7" s="76"/>
      <c r="L7" s="77"/>
      <c r="M7" s="75"/>
      <c r="N7" s="77"/>
      <c r="O7" s="88"/>
    </row>
    <row r="8" spans="2:15" ht="15.75" thickBot="1">
      <c r="B8" s="35"/>
      <c r="C8" s="36"/>
      <c r="D8" s="36"/>
      <c r="E8" s="36"/>
      <c r="F8" s="36" t="s">
        <v>2</v>
      </c>
      <c r="G8" s="36" t="s">
        <v>3</v>
      </c>
      <c r="H8" s="36" t="s">
        <v>4</v>
      </c>
      <c r="I8" s="36"/>
      <c r="J8" s="36" t="s">
        <v>5</v>
      </c>
      <c r="K8" s="36" t="s">
        <v>6</v>
      </c>
      <c r="L8" s="36" t="s">
        <v>7</v>
      </c>
      <c r="M8" s="36" t="s">
        <v>8</v>
      </c>
      <c r="N8" s="36" t="s">
        <v>9</v>
      </c>
      <c r="O8" s="48"/>
    </row>
    <row r="9" spans="1:15" s="11" customFormat="1" ht="21" customHeight="1" thickBot="1">
      <c r="A9" s="32"/>
      <c r="B9" s="13"/>
      <c r="C9" s="5" t="s">
        <v>10</v>
      </c>
      <c r="D9" s="51" t="s">
        <v>53</v>
      </c>
      <c r="E9" s="63">
        <v>90</v>
      </c>
      <c r="F9" s="28">
        <f>F10+F11+F12+F13+F15</f>
        <v>12.365</v>
      </c>
      <c r="G9" s="28">
        <f aca="true" t="shared" si="0" ref="G9:N9">G10+G11+G12+G13+G15</f>
        <v>10.200000000000001</v>
      </c>
      <c r="H9" s="28">
        <f t="shared" si="0"/>
        <v>14.805000000000001</v>
      </c>
      <c r="I9" s="28">
        <f t="shared" si="0"/>
        <v>186.2</v>
      </c>
      <c r="J9" s="28">
        <f t="shared" si="0"/>
        <v>0.0467</v>
      </c>
      <c r="K9" s="28">
        <f t="shared" si="0"/>
        <v>0.2275</v>
      </c>
      <c r="L9" s="28">
        <f t="shared" si="0"/>
        <v>0.675</v>
      </c>
      <c r="M9" s="28">
        <f t="shared" si="0"/>
        <v>132.1</v>
      </c>
      <c r="N9" s="28">
        <f t="shared" si="0"/>
        <v>0.447</v>
      </c>
      <c r="O9" s="49">
        <v>10</v>
      </c>
    </row>
    <row r="10" spans="2:15" ht="21" customHeight="1" thickBot="1">
      <c r="B10" s="1"/>
      <c r="C10" s="3"/>
      <c r="D10" s="52" t="s">
        <v>29</v>
      </c>
      <c r="E10" s="65"/>
      <c r="F10" s="24">
        <v>10.8</v>
      </c>
      <c r="G10" s="24">
        <v>5.4</v>
      </c>
      <c r="H10" s="24">
        <v>1.8</v>
      </c>
      <c r="I10" s="24">
        <v>84.5</v>
      </c>
      <c r="J10" s="24">
        <v>0.024</v>
      </c>
      <c r="K10" s="24">
        <v>0.18</v>
      </c>
      <c r="L10" s="24">
        <v>0.3</v>
      </c>
      <c r="M10" s="24">
        <v>98.4</v>
      </c>
      <c r="N10" s="24">
        <v>0.276</v>
      </c>
      <c r="O10" s="14"/>
    </row>
    <row r="11" spans="2:15" ht="21" customHeight="1" thickBot="1">
      <c r="B11" s="17"/>
      <c r="C11" s="18"/>
      <c r="D11" s="52" t="s">
        <v>40</v>
      </c>
      <c r="E11" s="65"/>
      <c r="F11" s="24">
        <v>1.03</v>
      </c>
      <c r="G11" s="24">
        <v>0.1</v>
      </c>
      <c r="H11" s="24">
        <v>6.79</v>
      </c>
      <c r="I11" s="24">
        <v>32.8</v>
      </c>
      <c r="J11" s="24">
        <v>0.014</v>
      </c>
      <c r="K11" s="24">
        <v>0.004</v>
      </c>
      <c r="L11" s="24"/>
      <c r="M11" s="24">
        <v>2</v>
      </c>
      <c r="N11" s="24">
        <v>0.096</v>
      </c>
      <c r="O11" s="14"/>
    </row>
    <row r="12" spans="2:15" ht="21" customHeight="1" thickBot="1">
      <c r="B12" s="17"/>
      <c r="C12" s="18"/>
      <c r="D12" s="52" t="s">
        <v>11</v>
      </c>
      <c r="E12" s="65"/>
      <c r="F12" s="24">
        <v>0.035</v>
      </c>
      <c r="G12" s="24">
        <v>3.9</v>
      </c>
      <c r="H12" s="24">
        <v>0.05</v>
      </c>
      <c r="I12" s="24">
        <v>35.45</v>
      </c>
      <c r="J12" s="24">
        <v>0.0075</v>
      </c>
      <c r="K12" s="24">
        <v>0.006</v>
      </c>
      <c r="L12" s="24"/>
      <c r="M12" s="24">
        <v>0.6</v>
      </c>
      <c r="N12" s="24">
        <v>0.01</v>
      </c>
      <c r="O12" s="14"/>
    </row>
    <row r="13" spans="1:15" s="4" customFormat="1" ht="21" customHeight="1" thickBot="1">
      <c r="A13" s="31"/>
      <c r="B13" s="23"/>
      <c r="C13" s="16"/>
      <c r="D13" s="52" t="s">
        <v>17</v>
      </c>
      <c r="E13" s="8"/>
      <c r="F13" s="24">
        <v>0.5</v>
      </c>
      <c r="G13" s="24">
        <v>0.8</v>
      </c>
      <c r="H13" s="24">
        <v>1.175</v>
      </c>
      <c r="I13" s="24">
        <v>14.5</v>
      </c>
      <c r="J13" s="24">
        <v>0.0012</v>
      </c>
      <c r="K13" s="24">
        <v>0.0375</v>
      </c>
      <c r="L13" s="24">
        <v>0.375</v>
      </c>
      <c r="M13" s="24">
        <v>31</v>
      </c>
      <c r="N13" s="24">
        <v>0.05</v>
      </c>
      <c r="O13" s="14"/>
    </row>
    <row r="14" spans="1:15" s="4" customFormat="1" ht="21" customHeight="1" thickBot="1">
      <c r="A14" s="31"/>
      <c r="B14" s="23"/>
      <c r="C14" s="16"/>
      <c r="D14" s="52" t="s">
        <v>21</v>
      </c>
      <c r="E14" s="8"/>
      <c r="F14" s="24">
        <v>3.048</v>
      </c>
      <c r="G14" s="24">
        <v>2.76</v>
      </c>
      <c r="H14" s="24">
        <v>0.168</v>
      </c>
      <c r="I14" s="24">
        <v>37.68</v>
      </c>
      <c r="J14" s="24">
        <v>0.0168</v>
      </c>
      <c r="K14" s="24">
        <v>0.105</v>
      </c>
      <c r="L14" s="24"/>
      <c r="M14" s="24">
        <v>1.2</v>
      </c>
      <c r="N14" s="24">
        <v>0.6</v>
      </c>
      <c r="O14" s="43"/>
    </row>
    <row r="15" spans="1:15" s="4" customFormat="1" ht="21" customHeight="1" thickBot="1">
      <c r="A15" s="31"/>
      <c r="B15" s="23"/>
      <c r="C15" s="16"/>
      <c r="D15" s="52" t="s">
        <v>12</v>
      </c>
      <c r="E15" s="8"/>
      <c r="F15" s="24"/>
      <c r="G15" s="24"/>
      <c r="H15" s="24">
        <v>4.99</v>
      </c>
      <c r="I15" s="24">
        <v>18.95</v>
      </c>
      <c r="J15" s="24"/>
      <c r="K15" s="24"/>
      <c r="L15" s="24"/>
      <c r="M15" s="24">
        <v>0.1</v>
      </c>
      <c r="N15" s="24">
        <v>0.015</v>
      </c>
      <c r="O15" s="14"/>
    </row>
    <row r="16" spans="1:15" s="50" customFormat="1" ht="21" customHeight="1" thickBot="1">
      <c r="A16" s="61"/>
      <c r="B16" s="13"/>
      <c r="C16" s="6"/>
      <c r="D16" s="53" t="s">
        <v>54</v>
      </c>
      <c r="E16" s="7">
        <v>50</v>
      </c>
      <c r="F16" s="21">
        <f>F17</f>
        <v>0</v>
      </c>
      <c r="G16" s="21">
        <f aca="true" t="shared" si="1" ref="G16:N16">G17</f>
        <v>0</v>
      </c>
      <c r="H16" s="21">
        <f t="shared" si="1"/>
        <v>0.35</v>
      </c>
      <c r="I16" s="21">
        <f t="shared" si="1"/>
        <v>1.315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0.3</v>
      </c>
      <c r="N16" s="21">
        <f t="shared" si="1"/>
        <v>0.005</v>
      </c>
      <c r="O16" s="44">
        <v>64</v>
      </c>
    </row>
    <row r="17" spans="1:15" s="4" customFormat="1" ht="21" customHeight="1" thickBot="1">
      <c r="A17" s="31"/>
      <c r="B17" s="23"/>
      <c r="C17" s="16"/>
      <c r="D17" s="52" t="s">
        <v>55</v>
      </c>
      <c r="E17" s="8"/>
      <c r="F17" s="24"/>
      <c r="G17" s="24"/>
      <c r="H17" s="24">
        <v>0.35</v>
      </c>
      <c r="I17" s="24">
        <v>1.315</v>
      </c>
      <c r="J17" s="24"/>
      <c r="K17" s="24"/>
      <c r="L17" s="24"/>
      <c r="M17" s="24">
        <v>0.3</v>
      </c>
      <c r="N17" s="24">
        <v>0.005</v>
      </c>
      <c r="O17" s="24"/>
    </row>
    <row r="18" spans="1:15" s="4" customFormat="1" ht="21" customHeight="1" thickBot="1">
      <c r="A18" s="31"/>
      <c r="B18" s="13"/>
      <c r="C18" s="6"/>
      <c r="D18" s="54" t="s">
        <v>50</v>
      </c>
      <c r="E18" s="7">
        <v>200</v>
      </c>
      <c r="F18" s="21">
        <f aca="true" t="shared" si="2" ref="F18:N18">F20+F19+F21</f>
        <v>2.24</v>
      </c>
      <c r="G18" s="21">
        <f t="shared" si="2"/>
        <v>2.56</v>
      </c>
      <c r="H18" s="21">
        <f t="shared" si="2"/>
        <v>13.74</v>
      </c>
      <c r="I18" s="21">
        <f t="shared" si="2"/>
        <v>84.55</v>
      </c>
      <c r="J18" s="21">
        <f t="shared" si="2"/>
        <v>0.032</v>
      </c>
      <c r="K18" s="21">
        <f t="shared" si="2"/>
        <v>0.12</v>
      </c>
      <c r="L18" s="21">
        <f t="shared" si="2"/>
        <v>1.2</v>
      </c>
      <c r="M18" s="21">
        <f t="shared" si="2"/>
        <v>99.4</v>
      </c>
      <c r="N18" s="21">
        <f t="shared" si="2"/>
        <v>0.19</v>
      </c>
      <c r="O18" s="44" t="s">
        <v>65</v>
      </c>
    </row>
    <row r="19" spans="2:15" ht="21" customHeight="1" thickBot="1">
      <c r="B19" s="17"/>
      <c r="C19" s="18"/>
      <c r="D19" s="55" t="s">
        <v>41</v>
      </c>
      <c r="E19" s="8"/>
      <c r="F19" s="24"/>
      <c r="G19" s="24"/>
      <c r="H19" s="24"/>
      <c r="I19" s="24">
        <v>0.25</v>
      </c>
      <c r="J19" s="25"/>
      <c r="K19" s="25"/>
      <c r="L19" s="25"/>
      <c r="M19" s="25"/>
      <c r="N19" s="25"/>
      <c r="O19" s="45"/>
    </row>
    <row r="20" spans="2:15" ht="21" customHeight="1" thickBot="1">
      <c r="B20" s="17"/>
      <c r="C20" s="18"/>
      <c r="D20" s="55" t="s">
        <v>17</v>
      </c>
      <c r="E20" s="64"/>
      <c r="F20" s="25">
        <v>2.24</v>
      </c>
      <c r="G20" s="25">
        <v>2.56</v>
      </c>
      <c r="H20" s="24">
        <v>3.76</v>
      </c>
      <c r="I20" s="24">
        <v>46.4</v>
      </c>
      <c r="J20" s="24">
        <v>0.032</v>
      </c>
      <c r="K20" s="24">
        <v>0.12</v>
      </c>
      <c r="L20" s="24">
        <v>1.2</v>
      </c>
      <c r="M20" s="24">
        <v>99.2</v>
      </c>
      <c r="N20" s="24">
        <v>0.16</v>
      </c>
      <c r="O20" s="45"/>
    </row>
    <row r="21" spans="2:15" ht="21" customHeight="1" thickBot="1">
      <c r="B21" s="17"/>
      <c r="C21" s="18"/>
      <c r="D21" s="55" t="s">
        <v>12</v>
      </c>
      <c r="E21" s="8"/>
      <c r="F21" s="24"/>
      <c r="G21" s="24"/>
      <c r="H21" s="24">
        <v>9.98</v>
      </c>
      <c r="I21" s="24">
        <v>37.9</v>
      </c>
      <c r="J21" s="24"/>
      <c r="K21" s="24"/>
      <c r="L21" s="24"/>
      <c r="M21" s="24">
        <v>0.2</v>
      </c>
      <c r="N21" s="24">
        <v>0.03</v>
      </c>
      <c r="O21" s="14"/>
    </row>
    <row r="22" spans="2:15" ht="2.25" customHeight="1" hidden="1" thickBot="1">
      <c r="B22" s="17"/>
      <c r="C22" s="18"/>
      <c r="D22" s="55"/>
      <c r="E22" s="8"/>
      <c r="F22" s="24"/>
      <c r="G22" s="24"/>
      <c r="H22" s="24"/>
      <c r="I22" s="24"/>
      <c r="J22" s="24"/>
      <c r="K22" s="24"/>
      <c r="L22" s="24"/>
      <c r="M22" s="24"/>
      <c r="N22" s="24"/>
      <c r="O22" s="14"/>
    </row>
    <row r="23" spans="1:15" s="4" customFormat="1" ht="21" customHeight="1" thickBot="1">
      <c r="A23" s="31"/>
      <c r="B23" s="13"/>
      <c r="C23" s="6"/>
      <c r="D23" s="54" t="s">
        <v>13</v>
      </c>
      <c r="E23" s="7">
        <v>37</v>
      </c>
      <c r="F23" s="21">
        <f>F24+F25</f>
        <v>2.359</v>
      </c>
      <c r="G23" s="21">
        <f aca="true" t="shared" si="3" ref="G23:N23">G24+G25</f>
        <v>6.36</v>
      </c>
      <c r="H23" s="21">
        <f t="shared" si="3"/>
        <v>15.01</v>
      </c>
      <c r="I23" s="21">
        <f t="shared" si="3"/>
        <v>128.23</v>
      </c>
      <c r="J23" s="21">
        <f t="shared" si="3"/>
        <v>0.0915</v>
      </c>
      <c r="K23" s="21">
        <f t="shared" si="3"/>
        <v>0.0174</v>
      </c>
      <c r="L23" s="21">
        <f t="shared" si="3"/>
        <v>0</v>
      </c>
      <c r="M23" s="21">
        <f t="shared" si="3"/>
        <v>6.84</v>
      </c>
      <c r="N23" s="21">
        <f t="shared" si="3"/>
        <v>0.608</v>
      </c>
      <c r="O23" s="44" t="s">
        <v>58</v>
      </c>
    </row>
    <row r="24" spans="2:15" ht="21" customHeight="1" thickBot="1">
      <c r="B24" s="17"/>
      <c r="C24" s="18"/>
      <c r="D24" s="55" t="s">
        <v>14</v>
      </c>
      <c r="E24" s="8"/>
      <c r="F24" s="24">
        <v>2.31</v>
      </c>
      <c r="G24" s="24">
        <v>0.9</v>
      </c>
      <c r="H24" s="24">
        <v>14.94</v>
      </c>
      <c r="I24" s="24">
        <v>78.6</v>
      </c>
      <c r="J24" s="24">
        <v>0.081</v>
      </c>
      <c r="K24" s="24">
        <v>0.009</v>
      </c>
      <c r="L24" s="24"/>
      <c r="M24" s="24">
        <v>6</v>
      </c>
      <c r="N24" s="24">
        <v>0.594</v>
      </c>
      <c r="O24" s="14"/>
    </row>
    <row r="25" spans="2:15" ht="21" customHeight="1" thickBot="1">
      <c r="B25" s="1"/>
      <c r="C25" s="3"/>
      <c r="D25" s="55" t="s">
        <v>11</v>
      </c>
      <c r="E25" s="8"/>
      <c r="F25" s="24">
        <v>0.049</v>
      </c>
      <c r="G25" s="24">
        <v>5.46</v>
      </c>
      <c r="H25" s="24">
        <v>0.07</v>
      </c>
      <c r="I25" s="24">
        <v>49.63</v>
      </c>
      <c r="J25" s="24">
        <v>0.0105</v>
      </c>
      <c r="K25" s="24">
        <v>0.0084</v>
      </c>
      <c r="L25" s="24"/>
      <c r="M25" s="24">
        <v>0.84</v>
      </c>
      <c r="N25" s="24">
        <v>0.014</v>
      </c>
      <c r="O25" s="14"/>
    </row>
    <row r="26" spans="1:15" s="4" customFormat="1" ht="21" customHeight="1" thickBot="1">
      <c r="A26" s="31"/>
      <c r="B26" s="13"/>
      <c r="C26" s="5" t="s">
        <v>15</v>
      </c>
      <c r="D26" s="56" t="s">
        <v>51</v>
      </c>
      <c r="E26" s="19">
        <v>104</v>
      </c>
      <c r="F26" s="28">
        <v>0.24</v>
      </c>
      <c r="G26" s="28">
        <v>0.18</v>
      </c>
      <c r="H26" s="28">
        <v>5.7</v>
      </c>
      <c r="I26" s="28">
        <v>25.2</v>
      </c>
      <c r="J26" s="28"/>
      <c r="K26" s="28"/>
      <c r="L26" s="28"/>
      <c r="M26" s="28"/>
      <c r="N26" s="28"/>
      <c r="O26" s="49" t="s">
        <v>62</v>
      </c>
    </row>
    <row r="27" spans="1:15" s="4" customFormat="1" ht="21" customHeight="1" thickBot="1">
      <c r="A27" s="31"/>
      <c r="B27" s="13"/>
      <c r="C27" s="5" t="s">
        <v>16</v>
      </c>
      <c r="D27" s="56" t="s">
        <v>68</v>
      </c>
      <c r="E27" s="19">
        <v>40</v>
      </c>
      <c r="F27" s="28">
        <f>F28+F29+F30</f>
        <v>0.813</v>
      </c>
      <c r="G27" s="28">
        <f aca="true" t="shared" si="4" ref="G27:N27">G28+G29+G30</f>
        <v>0.661</v>
      </c>
      <c r="H27" s="28">
        <f t="shared" si="4"/>
        <v>4.965999999999999</v>
      </c>
      <c r="I27" s="28">
        <f>SUM(I28:I32)</f>
        <v>69.11</v>
      </c>
      <c r="J27" s="28">
        <f t="shared" si="4"/>
        <v>0.0075</v>
      </c>
      <c r="K27" s="28">
        <f t="shared" si="4"/>
        <v>0.0166</v>
      </c>
      <c r="L27" s="28">
        <f t="shared" si="4"/>
        <v>0</v>
      </c>
      <c r="M27" s="28">
        <f t="shared" si="4"/>
        <v>13.48</v>
      </c>
      <c r="N27" s="28">
        <f t="shared" si="4"/>
        <v>0.437</v>
      </c>
      <c r="O27" s="49" t="s">
        <v>67</v>
      </c>
    </row>
    <row r="28" spans="2:15" ht="21" customHeight="1" thickBot="1">
      <c r="B28" s="17"/>
      <c r="C28" s="18"/>
      <c r="D28" s="55" t="s">
        <v>56</v>
      </c>
      <c r="E28" s="8"/>
      <c r="F28" s="24">
        <v>0.42</v>
      </c>
      <c r="G28" s="24">
        <v>0.028</v>
      </c>
      <c r="H28" s="24">
        <v>2.8</v>
      </c>
      <c r="I28" s="24">
        <v>11.76</v>
      </c>
      <c r="J28" s="24"/>
      <c r="K28" s="24">
        <v>0.0112</v>
      </c>
      <c r="L28" s="24"/>
      <c r="M28" s="24">
        <v>10.36</v>
      </c>
      <c r="N28" s="24">
        <v>0.392</v>
      </c>
      <c r="O28" s="14"/>
    </row>
    <row r="29" spans="2:15" ht="21" customHeight="1" thickBot="1">
      <c r="B29" s="17"/>
      <c r="C29" s="18"/>
      <c r="D29" s="55" t="s">
        <v>33</v>
      </c>
      <c r="E29" s="8"/>
      <c r="F29" s="24">
        <v>0.084</v>
      </c>
      <c r="G29" s="24">
        <v>0.6</v>
      </c>
      <c r="H29" s="24">
        <v>0.096</v>
      </c>
      <c r="I29" s="24">
        <v>6.18</v>
      </c>
      <c r="J29" s="24"/>
      <c r="K29" s="24">
        <v>0.003</v>
      </c>
      <c r="L29" s="24"/>
      <c r="M29" s="24">
        <v>2.58</v>
      </c>
      <c r="N29" s="24">
        <v>0.009</v>
      </c>
      <c r="O29" s="14"/>
    </row>
    <row r="30" spans="1:15" s="4" customFormat="1" ht="21" customHeight="1" thickBot="1">
      <c r="A30" s="31"/>
      <c r="B30" s="23"/>
      <c r="C30" s="16"/>
      <c r="D30" s="55" t="s">
        <v>20</v>
      </c>
      <c r="E30" s="8"/>
      <c r="F30" s="24">
        <v>0.309</v>
      </c>
      <c r="G30" s="24">
        <v>0.033</v>
      </c>
      <c r="H30" s="24">
        <v>2.07</v>
      </c>
      <c r="I30" s="24">
        <v>10.02</v>
      </c>
      <c r="J30" s="24">
        <v>0.0075</v>
      </c>
      <c r="K30" s="24">
        <v>0.0024</v>
      </c>
      <c r="L30" s="24"/>
      <c r="M30" s="24">
        <v>0.54</v>
      </c>
      <c r="N30" s="24">
        <v>0.036</v>
      </c>
      <c r="O30" s="14"/>
    </row>
    <row r="31" spans="1:15" s="4" customFormat="1" ht="21" customHeight="1" thickBot="1">
      <c r="A31" s="31"/>
      <c r="B31" s="23"/>
      <c r="C31" s="16"/>
      <c r="D31" s="55" t="s">
        <v>48</v>
      </c>
      <c r="E31" s="8"/>
      <c r="F31" s="24">
        <v>0.014</v>
      </c>
      <c r="G31" s="24">
        <v>1.56</v>
      </c>
      <c r="H31" s="24">
        <v>0.02</v>
      </c>
      <c r="I31" s="24">
        <v>14.18</v>
      </c>
      <c r="J31" s="24">
        <v>0.003</v>
      </c>
      <c r="K31" s="24">
        <v>0.0024</v>
      </c>
      <c r="L31" s="24"/>
      <c r="M31" s="24">
        <v>0.24</v>
      </c>
      <c r="N31" s="24">
        <v>0.004</v>
      </c>
      <c r="O31" s="14"/>
    </row>
    <row r="32" spans="1:15" s="4" customFormat="1" ht="21" customHeight="1" thickBot="1">
      <c r="A32" s="31"/>
      <c r="B32" s="23"/>
      <c r="C32" s="16"/>
      <c r="D32" s="55" t="s">
        <v>49</v>
      </c>
      <c r="E32" s="8"/>
      <c r="F32" s="24"/>
      <c r="G32" s="24">
        <v>2.997</v>
      </c>
      <c r="H32" s="24"/>
      <c r="I32" s="24">
        <v>26.97</v>
      </c>
      <c r="J32" s="24"/>
      <c r="K32" s="24"/>
      <c r="L32" s="24"/>
      <c r="M32" s="24"/>
      <c r="N32" s="24"/>
      <c r="O32" s="14"/>
    </row>
    <row r="33" spans="2:15" ht="35.25" customHeight="1" thickBot="1">
      <c r="B33" s="13"/>
      <c r="C33" s="22"/>
      <c r="D33" s="54" t="s">
        <v>46</v>
      </c>
      <c r="E33" s="7">
        <v>250</v>
      </c>
      <c r="F33" s="21">
        <f>F34+F35+F36+F37+F38+F39+F41</f>
        <v>9.757</v>
      </c>
      <c r="G33" s="21">
        <f aca="true" t="shared" si="5" ref="G33:N33">G34+G35+G36+G37+G38+G39+G41</f>
        <v>8.927</v>
      </c>
      <c r="H33" s="21">
        <f t="shared" si="5"/>
        <v>12.786</v>
      </c>
      <c r="I33" s="21">
        <f>SUM(I34:I41)</f>
        <v>171.04500000000002</v>
      </c>
      <c r="J33" s="21">
        <f t="shared" si="5"/>
        <v>0.0837</v>
      </c>
      <c r="K33" s="21">
        <f t="shared" si="5"/>
        <v>0.1606</v>
      </c>
      <c r="L33" s="21">
        <f t="shared" si="5"/>
        <v>0.52</v>
      </c>
      <c r="M33" s="21">
        <f t="shared" si="5"/>
        <v>41.3</v>
      </c>
      <c r="N33" s="21">
        <f t="shared" si="5"/>
        <v>1.485</v>
      </c>
      <c r="O33" s="44" t="s">
        <v>60</v>
      </c>
    </row>
    <row r="34" spans="2:15" ht="21" customHeight="1" thickBot="1">
      <c r="B34" s="17"/>
      <c r="C34" s="18"/>
      <c r="D34" s="55" t="s">
        <v>37</v>
      </c>
      <c r="E34" s="62"/>
      <c r="F34" s="60">
        <v>4.368</v>
      </c>
      <c r="G34" s="60">
        <v>4.416</v>
      </c>
      <c r="H34" s="60">
        <v>0.168</v>
      </c>
      <c r="I34" s="60">
        <v>57.84</v>
      </c>
      <c r="J34" s="60">
        <v>0.019</v>
      </c>
      <c r="K34" s="60">
        <v>0.036</v>
      </c>
      <c r="L34" s="60">
        <v>0</v>
      </c>
      <c r="M34" s="60">
        <v>4.08</v>
      </c>
      <c r="N34" s="60">
        <v>0.384</v>
      </c>
      <c r="O34" s="14"/>
    </row>
    <row r="35" spans="2:15" ht="21" customHeight="1" thickBot="1">
      <c r="B35" s="17"/>
      <c r="C35" s="18"/>
      <c r="D35" s="55" t="s">
        <v>20</v>
      </c>
      <c r="E35" s="36"/>
      <c r="F35" s="24">
        <v>1.751</v>
      </c>
      <c r="G35" s="24">
        <v>0.187</v>
      </c>
      <c r="H35" s="24">
        <v>11.73</v>
      </c>
      <c r="I35" s="24">
        <v>56.78</v>
      </c>
      <c r="J35" s="24">
        <v>0.0425</v>
      </c>
      <c r="K35" s="24">
        <v>0.0136</v>
      </c>
      <c r="L35" s="24"/>
      <c r="M35" s="24">
        <v>3.06</v>
      </c>
      <c r="N35" s="24">
        <v>0.204</v>
      </c>
      <c r="O35" s="14"/>
    </row>
    <row r="36" spans="2:15" ht="21" customHeight="1" thickBot="1">
      <c r="B36" s="17"/>
      <c r="C36" s="18"/>
      <c r="D36" s="55" t="s">
        <v>11</v>
      </c>
      <c r="E36" s="36"/>
      <c r="F36" s="24">
        <v>0.014</v>
      </c>
      <c r="G36" s="24">
        <v>1.56</v>
      </c>
      <c r="H36" s="24">
        <v>0.02</v>
      </c>
      <c r="I36" s="24">
        <v>14.18</v>
      </c>
      <c r="J36" s="24">
        <v>0.003</v>
      </c>
      <c r="K36" s="24">
        <v>0.0024</v>
      </c>
      <c r="L36" s="24"/>
      <c r="M36" s="24">
        <v>0.24</v>
      </c>
      <c r="N36" s="24">
        <v>0.004</v>
      </c>
      <c r="O36" s="14"/>
    </row>
    <row r="37" spans="2:15" ht="21" customHeight="1" thickBot="1">
      <c r="B37" s="17"/>
      <c r="C37" s="18"/>
      <c r="D37" s="55" t="s">
        <v>21</v>
      </c>
      <c r="E37" s="36"/>
      <c r="F37" s="24">
        <v>3.048</v>
      </c>
      <c r="G37" s="24">
        <v>2.76</v>
      </c>
      <c r="H37" s="24">
        <v>0.168</v>
      </c>
      <c r="I37" s="24">
        <v>37.68</v>
      </c>
      <c r="J37" s="24">
        <v>0.0168</v>
      </c>
      <c r="K37" s="24">
        <v>0.105</v>
      </c>
      <c r="L37" s="24"/>
      <c r="M37" s="24">
        <v>1.2</v>
      </c>
      <c r="N37" s="24">
        <v>0.6</v>
      </c>
      <c r="O37" s="14"/>
    </row>
    <row r="38" spans="2:15" ht="21" customHeight="1" thickBot="1">
      <c r="B38" s="17"/>
      <c r="C38" s="18"/>
      <c r="D38" s="55" t="s">
        <v>32</v>
      </c>
      <c r="E38" s="36"/>
      <c r="F38" s="24">
        <v>0.056</v>
      </c>
      <c r="G38" s="24"/>
      <c r="H38" s="24">
        <v>0.364</v>
      </c>
      <c r="I38" s="24">
        <v>1.64</v>
      </c>
      <c r="J38" s="24"/>
      <c r="K38" s="24">
        <v>0.0008</v>
      </c>
      <c r="L38" s="24">
        <v>0.36</v>
      </c>
      <c r="M38" s="24">
        <v>1.24</v>
      </c>
      <c r="N38" s="24">
        <v>0.032</v>
      </c>
      <c r="O38" s="14"/>
    </row>
    <row r="39" spans="2:15" ht="21" customHeight="1" thickBot="1">
      <c r="B39" s="17"/>
      <c r="C39" s="18"/>
      <c r="D39" s="55" t="s">
        <v>31</v>
      </c>
      <c r="E39" s="36"/>
      <c r="F39" s="24">
        <v>0.52</v>
      </c>
      <c r="G39" s="24">
        <v>0.004</v>
      </c>
      <c r="H39" s="24">
        <v>0.336</v>
      </c>
      <c r="I39" s="24">
        <v>1.36</v>
      </c>
      <c r="J39" s="24">
        <v>0.0024</v>
      </c>
      <c r="K39" s="24">
        <v>0.0028</v>
      </c>
      <c r="L39" s="24">
        <v>0.16</v>
      </c>
      <c r="M39" s="24">
        <v>2.04</v>
      </c>
      <c r="N39" s="24">
        <v>0.028</v>
      </c>
      <c r="O39" s="14"/>
    </row>
    <row r="40" spans="2:15" ht="21" customHeight="1" thickBot="1">
      <c r="B40" s="17"/>
      <c r="C40" s="18"/>
      <c r="D40" s="55" t="s">
        <v>52</v>
      </c>
      <c r="E40" s="40"/>
      <c r="F40" s="24">
        <v>0.038</v>
      </c>
      <c r="G40" s="24">
        <v>0.042</v>
      </c>
      <c r="H40" s="24">
        <v>0.24</v>
      </c>
      <c r="I40" s="24">
        <v>1.565</v>
      </c>
      <c r="J40" s="24"/>
      <c r="K40" s="24"/>
      <c r="L40" s="24"/>
      <c r="M40" s="24"/>
      <c r="N40" s="24"/>
      <c r="O40" s="14"/>
    </row>
    <row r="41" spans="2:15" ht="21" customHeight="1" thickBot="1">
      <c r="B41" s="17"/>
      <c r="C41" s="18"/>
      <c r="D41" s="55" t="s">
        <v>44</v>
      </c>
      <c r="E41" s="36"/>
      <c r="F41" s="24"/>
      <c r="G41" s="24"/>
      <c r="H41" s="24"/>
      <c r="I41" s="24"/>
      <c r="J41" s="24"/>
      <c r="K41" s="24"/>
      <c r="L41" s="24"/>
      <c r="M41" s="24">
        <v>29.44</v>
      </c>
      <c r="N41" s="24">
        <v>0.233</v>
      </c>
      <c r="O41" s="14"/>
    </row>
    <row r="42" spans="2:15" ht="36.75" customHeight="1" thickBot="1">
      <c r="B42" s="13"/>
      <c r="C42" s="22"/>
      <c r="D42" s="54" t="s">
        <v>47</v>
      </c>
      <c r="E42" s="7">
        <v>140</v>
      </c>
      <c r="F42" s="21">
        <f>F43+F44+F45+F46+F47+F48</f>
        <v>22.000000000000004</v>
      </c>
      <c r="G42" s="21">
        <f aca="true" t="shared" si="6" ref="G42:N42">G43+G44+G45+G46+G47+G48</f>
        <v>22.2</v>
      </c>
      <c r="H42" s="21">
        <f t="shared" si="6"/>
        <v>12.096</v>
      </c>
      <c r="I42" s="21">
        <f t="shared" si="6"/>
        <v>337.04</v>
      </c>
      <c r="J42" s="21">
        <f t="shared" si="6"/>
        <v>0.10859999999999999</v>
      </c>
      <c r="K42" s="21">
        <f t="shared" si="6"/>
        <v>0.3546</v>
      </c>
      <c r="L42" s="21">
        <f t="shared" si="6"/>
        <v>0.15</v>
      </c>
      <c r="M42" s="21">
        <f t="shared" si="6"/>
        <v>83.28</v>
      </c>
      <c r="N42" s="21">
        <f t="shared" si="6"/>
        <v>2.89</v>
      </c>
      <c r="O42" s="44" t="s">
        <v>66</v>
      </c>
    </row>
    <row r="43" spans="1:15" s="4" customFormat="1" ht="21" customHeight="1" thickBot="1">
      <c r="A43" s="31"/>
      <c r="B43" s="23"/>
      <c r="C43" s="16"/>
      <c r="D43" s="55" t="s">
        <v>21</v>
      </c>
      <c r="E43" s="36"/>
      <c r="F43" s="24">
        <v>6.096</v>
      </c>
      <c r="G43" s="24">
        <v>5.52</v>
      </c>
      <c r="H43" s="24">
        <v>0.336</v>
      </c>
      <c r="I43" s="24">
        <v>75.36</v>
      </c>
      <c r="J43" s="24">
        <v>0.0336</v>
      </c>
      <c r="K43" s="24">
        <v>0.2112</v>
      </c>
      <c r="L43" s="24"/>
      <c r="M43" s="24">
        <v>26.4</v>
      </c>
      <c r="N43" s="24">
        <v>1.2</v>
      </c>
      <c r="O43" s="14"/>
    </row>
    <row r="44" spans="2:15" ht="21" customHeight="1" thickBot="1">
      <c r="B44" s="17"/>
      <c r="C44" s="18"/>
      <c r="D44" s="55" t="s">
        <v>17</v>
      </c>
      <c r="E44" s="36"/>
      <c r="F44" s="24">
        <v>0.28</v>
      </c>
      <c r="G44" s="24">
        <v>0.25</v>
      </c>
      <c r="H44" s="24">
        <v>0.47</v>
      </c>
      <c r="I44" s="24">
        <v>5.2</v>
      </c>
      <c r="J44" s="24">
        <v>0.004</v>
      </c>
      <c r="K44" s="24">
        <v>0.015</v>
      </c>
      <c r="L44" s="24">
        <v>0.15</v>
      </c>
      <c r="M44" s="24">
        <v>12.4</v>
      </c>
      <c r="N44" s="24">
        <v>0.02</v>
      </c>
      <c r="O44" s="14"/>
    </row>
    <row r="45" spans="2:15" ht="21" customHeight="1" thickBot="1">
      <c r="B45" s="17"/>
      <c r="C45" s="18"/>
      <c r="D45" s="55" t="s">
        <v>11</v>
      </c>
      <c r="E45" s="36"/>
      <c r="F45" s="24">
        <v>0.014</v>
      </c>
      <c r="G45" s="24">
        <v>1.56</v>
      </c>
      <c r="H45" s="24">
        <v>0.02</v>
      </c>
      <c r="I45" s="24">
        <v>14.18</v>
      </c>
      <c r="J45" s="24">
        <v>0.003</v>
      </c>
      <c r="K45" s="24">
        <v>0.0024</v>
      </c>
      <c r="L45" s="24"/>
      <c r="M45" s="24">
        <v>0.24</v>
      </c>
      <c r="N45" s="24">
        <v>0.004</v>
      </c>
      <c r="O45" s="14"/>
    </row>
    <row r="46" spans="2:15" ht="21" customHeight="1" thickBot="1">
      <c r="B46" s="17"/>
      <c r="C46" s="18"/>
      <c r="D46" s="55" t="s">
        <v>37</v>
      </c>
      <c r="E46" s="36"/>
      <c r="F46" s="24">
        <v>14.56</v>
      </c>
      <c r="G46" s="24">
        <v>14.72</v>
      </c>
      <c r="H46" s="24">
        <v>0.56</v>
      </c>
      <c r="I46" s="24">
        <v>192.8</v>
      </c>
      <c r="J46" s="24">
        <v>0.056</v>
      </c>
      <c r="K46" s="24">
        <v>0.12</v>
      </c>
      <c r="L46" s="24"/>
      <c r="M46" s="24">
        <v>13.6</v>
      </c>
      <c r="N46" s="24">
        <v>1.28</v>
      </c>
      <c r="O46" s="14"/>
    </row>
    <row r="47" spans="2:15" ht="21" customHeight="1" thickBot="1">
      <c r="B47" s="1"/>
      <c r="C47" s="3"/>
      <c r="D47" s="55" t="s">
        <v>36</v>
      </c>
      <c r="E47" s="36"/>
      <c r="F47" s="24">
        <v>1.05</v>
      </c>
      <c r="G47" s="24">
        <v>0.15</v>
      </c>
      <c r="H47" s="24">
        <v>10.71</v>
      </c>
      <c r="I47" s="24">
        <v>49.5</v>
      </c>
      <c r="J47" s="24">
        <v>0.012</v>
      </c>
      <c r="K47" s="24">
        <v>0.006</v>
      </c>
      <c r="L47" s="24"/>
      <c r="M47" s="24">
        <v>1.2</v>
      </c>
      <c r="N47" s="24">
        <v>0.153</v>
      </c>
      <c r="O47" s="14"/>
    </row>
    <row r="48" spans="2:15" ht="21" customHeight="1" thickBot="1">
      <c r="B48" s="1"/>
      <c r="C48" s="3"/>
      <c r="D48" s="55" t="s">
        <v>44</v>
      </c>
      <c r="E48" s="37"/>
      <c r="F48" s="24"/>
      <c r="G48" s="24"/>
      <c r="H48" s="24"/>
      <c r="I48" s="24"/>
      <c r="J48" s="24"/>
      <c r="K48" s="24"/>
      <c r="L48" s="24"/>
      <c r="M48" s="24">
        <v>29.44</v>
      </c>
      <c r="N48" s="24">
        <v>0.233</v>
      </c>
      <c r="O48" s="14"/>
    </row>
    <row r="49" spans="2:15" ht="21" customHeight="1" thickBot="1">
      <c r="B49" s="13"/>
      <c r="C49" s="22"/>
      <c r="D49" s="54" t="s">
        <v>38</v>
      </c>
      <c r="E49" s="7">
        <v>200</v>
      </c>
      <c r="F49" s="21">
        <f>F50+F51</f>
        <v>0.045</v>
      </c>
      <c r="G49" s="21">
        <f aca="true" t="shared" si="7" ref="G49:N49">G50+G51</f>
        <v>0.005</v>
      </c>
      <c r="H49" s="21">
        <f t="shared" si="7"/>
        <v>15.120000000000001</v>
      </c>
      <c r="I49" s="21">
        <f t="shared" si="7"/>
        <v>58.5</v>
      </c>
      <c r="J49" s="21">
        <f t="shared" si="7"/>
        <v>0</v>
      </c>
      <c r="K49" s="21">
        <f t="shared" si="7"/>
        <v>1.5</v>
      </c>
      <c r="L49" s="21">
        <f t="shared" si="7"/>
        <v>2.5</v>
      </c>
      <c r="M49" s="21">
        <f t="shared" si="7"/>
        <v>0.3</v>
      </c>
      <c r="N49" s="21">
        <f t="shared" si="7"/>
        <v>0.045</v>
      </c>
      <c r="O49" s="44" t="s">
        <v>64</v>
      </c>
    </row>
    <row r="50" spans="2:15" ht="21" customHeight="1" thickBot="1">
      <c r="B50" s="17"/>
      <c r="C50" s="18"/>
      <c r="D50" s="55" t="s">
        <v>39</v>
      </c>
      <c r="E50" s="8"/>
      <c r="F50" s="24">
        <v>0.045</v>
      </c>
      <c r="G50" s="24">
        <v>0.005</v>
      </c>
      <c r="H50" s="24">
        <v>0.15</v>
      </c>
      <c r="I50" s="24">
        <v>1.65</v>
      </c>
      <c r="J50" s="24"/>
      <c r="K50" s="24">
        <v>1.5</v>
      </c>
      <c r="L50" s="24">
        <v>2.5</v>
      </c>
      <c r="M50" s="24"/>
      <c r="N50" s="24"/>
      <c r="O50" s="14"/>
    </row>
    <row r="51" spans="1:15" s="4" customFormat="1" ht="21" customHeight="1" thickBot="1">
      <c r="A51" s="31"/>
      <c r="B51" s="23"/>
      <c r="C51" s="16"/>
      <c r="D51" s="55" t="s">
        <v>12</v>
      </c>
      <c r="E51" s="36"/>
      <c r="F51" s="25"/>
      <c r="G51" s="25"/>
      <c r="H51" s="24">
        <v>14.97</v>
      </c>
      <c r="I51" s="24">
        <v>56.85</v>
      </c>
      <c r="J51" s="24"/>
      <c r="K51" s="24"/>
      <c r="L51" s="24"/>
      <c r="M51" s="24">
        <v>0.3</v>
      </c>
      <c r="N51" s="24">
        <v>0.045</v>
      </c>
      <c r="O51" s="14"/>
    </row>
    <row r="52" spans="2:15" ht="21" customHeight="1" thickBot="1">
      <c r="B52" s="13"/>
      <c r="C52" s="22"/>
      <c r="D52" s="54" t="s">
        <v>18</v>
      </c>
      <c r="E52" s="7">
        <v>40</v>
      </c>
      <c r="F52" s="21">
        <v>2.64</v>
      </c>
      <c r="G52" s="21">
        <v>0.48</v>
      </c>
      <c r="H52" s="21">
        <v>13.68</v>
      </c>
      <c r="I52" s="21">
        <v>72.4</v>
      </c>
      <c r="J52" s="21">
        <v>0.072</v>
      </c>
      <c r="K52" s="21">
        <v>0.032</v>
      </c>
      <c r="L52" s="21"/>
      <c r="M52" s="21">
        <v>14</v>
      </c>
      <c r="N52" s="21">
        <v>1.56</v>
      </c>
      <c r="O52" s="44" t="s">
        <v>59</v>
      </c>
    </row>
    <row r="53" spans="1:15" s="4" customFormat="1" ht="24" customHeight="1" thickBot="1">
      <c r="A53" s="31"/>
      <c r="B53" s="13"/>
      <c r="C53" s="5" t="s">
        <v>19</v>
      </c>
      <c r="D53" s="54" t="s">
        <v>69</v>
      </c>
      <c r="E53" s="7">
        <v>60</v>
      </c>
      <c r="F53" s="21">
        <v>0.39</v>
      </c>
      <c r="G53" s="21">
        <v>0.864</v>
      </c>
      <c r="H53" s="21">
        <v>4.308</v>
      </c>
      <c r="I53" s="21">
        <v>238.8</v>
      </c>
      <c r="J53" s="21"/>
      <c r="K53" s="21"/>
      <c r="L53" s="21"/>
      <c r="M53" s="21"/>
      <c r="N53" s="21"/>
      <c r="O53" s="44" t="s">
        <v>70</v>
      </c>
    </row>
    <row r="54" spans="1:15" s="4" customFormat="1" ht="24" customHeight="1" thickBot="1">
      <c r="A54" s="31"/>
      <c r="B54" s="13"/>
      <c r="C54" s="5"/>
      <c r="D54" s="54" t="s">
        <v>30</v>
      </c>
      <c r="E54" s="7">
        <v>200</v>
      </c>
      <c r="F54" s="21">
        <f>F55+F56</f>
        <v>0</v>
      </c>
      <c r="G54" s="21">
        <f aca="true" t="shared" si="8" ref="G54:N54">G55+G56</f>
        <v>0</v>
      </c>
      <c r="H54" s="21">
        <f t="shared" si="8"/>
        <v>9.98</v>
      </c>
      <c r="I54" s="21">
        <f>SUM(I55:I57)</f>
        <v>37.9</v>
      </c>
      <c r="J54" s="21">
        <f t="shared" si="8"/>
        <v>0</v>
      </c>
      <c r="K54" s="21">
        <f t="shared" si="8"/>
        <v>0</v>
      </c>
      <c r="L54" s="21">
        <f t="shared" si="8"/>
        <v>0</v>
      </c>
      <c r="M54" s="21">
        <f t="shared" si="8"/>
        <v>0.2</v>
      </c>
      <c r="N54" s="21">
        <f t="shared" si="8"/>
        <v>0.03</v>
      </c>
      <c r="O54" s="44" t="s">
        <v>61</v>
      </c>
    </row>
    <row r="55" spans="1:15" s="4" customFormat="1" ht="24" customHeight="1" thickBot="1">
      <c r="A55" s="31"/>
      <c r="B55" s="23"/>
      <c r="C55" s="15"/>
      <c r="D55" s="58" t="s">
        <v>35</v>
      </c>
      <c r="E55" s="38"/>
      <c r="F55" s="29"/>
      <c r="G55" s="29"/>
      <c r="H55" s="29"/>
      <c r="I55" s="29"/>
      <c r="J55" s="29"/>
      <c r="K55" s="29"/>
      <c r="L55" s="29"/>
      <c r="M55" s="29"/>
      <c r="N55" s="29"/>
      <c r="O55" s="47"/>
    </row>
    <row r="56" spans="2:15" ht="21.75" customHeight="1" thickBot="1">
      <c r="B56" s="23"/>
      <c r="C56" s="39"/>
      <c r="D56" s="58" t="s">
        <v>12</v>
      </c>
      <c r="E56" s="38"/>
      <c r="F56" s="24"/>
      <c r="G56" s="24"/>
      <c r="H56" s="24">
        <v>9.98</v>
      </c>
      <c r="I56" s="24">
        <v>37.9</v>
      </c>
      <c r="J56" s="24"/>
      <c r="K56" s="24"/>
      <c r="L56" s="24"/>
      <c r="M56" s="24">
        <v>0.2</v>
      </c>
      <c r="N56" s="24">
        <v>0.03</v>
      </c>
      <c r="O56" s="47"/>
    </row>
    <row r="57" spans="2:15" ht="0.75" customHeight="1" hidden="1" thickBot="1">
      <c r="B57" s="23"/>
      <c r="C57" s="39"/>
      <c r="D57" s="57"/>
      <c r="E57" s="41"/>
      <c r="F57" s="24"/>
      <c r="G57" s="24"/>
      <c r="H57" s="24"/>
      <c r="I57" s="24"/>
      <c r="J57" s="24"/>
      <c r="K57" s="24"/>
      <c r="L57" s="24"/>
      <c r="M57" s="24"/>
      <c r="N57" s="24"/>
      <c r="O57" s="47"/>
    </row>
    <row r="58" spans="2:15" ht="24" customHeight="1" thickBot="1">
      <c r="B58" s="9"/>
      <c r="C58" s="2"/>
      <c r="D58" s="2" t="s">
        <v>22</v>
      </c>
      <c r="E58" s="36"/>
      <c r="F58" s="25">
        <f>F54+F53+F52+F49+F42+F33+F27++F26+F23+F18+F9</f>
        <v>52.84900000000001</v>
      </c>
      <c r="G58" s="25">
        <f>G54+G53+G52+G49+G42+G33+G27++G26+G23+G18+G9</f>
        <v>52.437000000000005</v>
      </c>
      <c r="H58" s="25">
        <f>H54+H53+H52+H49+H42+H33+H27++H26+H23+H18+H9</f>
        <v>122.191</v>
      </c>
      <c r="I58" s="25">
        <f>I54+I53+I52+I49+I42+I33+I27++I26+I23+I18+I9</f>
        <v>1408.9750000000001</v>
      </c>
      <c r="J58" s="25">
        <f>J56+J53+J52+J49+J42+J33+J27+E56+J26+J23+J18+J9</f>
        <v>0.442</v>
      </c>
      <c r="K58" s="25">
        <f>K54+K53+K52+K49+K42+K33+K27++K26+K23+K18+K9</f>
        <v>2.4287</v>
      </c>
      <c r="L58" s="25">
        <f>L54+L53+L52+L49+L42+L33+L27++L26+L23+L18+L9</f>
        <v>5.045</v>
      </c>
      <c r="M58" s="25">
        <f>M54+M53+M52+M49+M42+M33+M27++M26+M23+M18+M9</f>
        <v>390.9</v>
      </c>
      <c r="N58" s="25">
        <f>N54+N53+N52+N49+N42+N33+N27++N26+N23+N18+N9</f>
        <v>7.692000000000001</v>
      </c>
      <c r="O58" s="45"/>
    </row>
    <row r="59" spans="2:15" ht="1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6"/>
    </row>
    <row r="60" spans="2:15" ht="1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6"/>
    </row>
    <row r="61" spans="2:15" ht="1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6"/>
    </row>
    <row r="62" spans="2:15" ht="1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6"/>
    </row>
    <row r="63" spans="2:15" ht="15.75" thickBot="1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6"/>
    </row>
    <row r="64" spans="2:15" ht="31.5" customHeight="1">
      <c r="B64" s="66" t="s">
        <v>0</v>
      </c>
      <c r="C64" s="66" t="s">
        <v>27</v>
      </c>
      <c r="D64" s="66" t="s">
        <v>28</v>
      </c>
      <c r="E64" s="66" t="s">
        <v>24</v>
      </c>
      <c r="F64" s="69" t="s">
        <v>1</v>
      </c>
      <c r="G64" s="78"/>
      <c r="H64" s="79"/>
      <c r="I64" s="66" t="s">
        <v>42</v>
      </c>
      <c r="J64" s="69" t="s">
        <v>26</v>
      </c>
      <c r="K64" s="78"/>
      <c r="L64" s="79"/>
      <c r="M64" s="69" t="s">
        <v>43</v>
      </c>
      <c r="N64" s="79"/>
      <c r="O64" s="86" t="s">
        <v>57</v>
      </c>
    </row>
    <row r="65" spans="2:15" ht="15" customHeight="1">
      <c r="B65" s="90"/>
      <c r="C65" s="90"/>
      <c r="D65" s="90"/>
      <c r="E65" s="67"/>
      <c r="F65" s="80"/>
      <c r="G65" s="81"/>
      <c r="H65" s="82"/>
      <c r="I65" s="67"/>
      <c r="J65" s="80"/>
      <c r="K65" s="81"/>
      <c r="L65" s="82"/>
      <c r="M65" s="80"/>
      <c r="N65" s="82"/>
      <c r="O65" s="87"/>
    </row>
    <row r="66" spans="2:15" ht="15" customHeight="1">
      <c r="B66" s="90"/>
      <c r="C66" s="90"/>
      <c r="D66" s="90"/>
      <c r="E66" s="67"/>
      <c r="F66" s="80"/>
      <c r="G66" s="81"/>
      <c r="H66" s="82"/>
      <c r="I66" s="67"/>
      <c r="J66" s="80"/>
      <c r="K66" s="81"/>
      <c r="L66" s="82"/>
      <c r="M66" s="80"/>
      <c r="N66" s="82"/>
      <c r="O66" s="87"/>
    </row>
    <row r="67" spans="2:15" ht="15" customHeight="1">
      <c r="B67" s="90"/>
      <c r="C67" s="90"/>
      <c r="D67" s="90"/>
      <c r="E67" s="67"/>
      <c r="F67" s="80"/>
      <c r="G67" s="81"/>
      <c r="H67" s="82"/>
      <c r="I67" s="67"/>
      <c r="J67" s="80"/>
      <c r="K67" s="81"/>
      <c r="L67" s="82"/>
      <c r="M67" s="80"/>
      <c r="N67" s="82"/>
      <c r="O67" s="87"/>
    </row>
    <row r="68" spans="2:15" ht="21.75" customHeight="1" thickBot="1">
      <c r="B68" s="91"/>
      <c r="C68" s="91"/>
      <c r="D68" s="91"/>
      <c r="E68" s="68"/>
      <c r="F68" s="83"/>
      <c r="G68" s="84"/>
      <c r="H68" s="85"/>
      <c r="I68" s="68"/>
      <c r="J68" s="83"/>
      <c r="K68" s="84"/>
      <c r="L68" s="85"/>
      <c r="M68" s="83"/>
      <c r="N68" s="85"/>
      <c r="O68" s="88"/>
    </row>
    <row r="69" spans="2:15" ht="15.75" thickBot="1">
      <c r="B69" s="35"/>
      <c r="C69" s="36"/>
      <c r="D69" s="36"/>
      <c r="E69" s="36"/>
      <c r="F69" s="36" t="s">
        <v>2</v>
      </c>
      <c r="G69" s="36" t="s">
        <v>3</v>
      </c>
      <c r="H69" s="36" t="s">
        <v>4</v>
      </c>
      <c r="I69" s="36"/>
      <c r="J69" s="36" t="s">
        <v>5</v>
      </c>
      <c r="K69" s="36" t="s">
        <v>6</v>
      </c>
      <c r="L69" s="36" t="s">
        <v>7</v>
      </c>
      <c r="M69" s="36" t="s">
        <v>8</v>
      </c>
      <c r="N69" s="36" t="s">
        <v>9</v>
      </c>
      <c r="O69" s="48"/>
    </row>
    <row r="70" spans="2:15" ht="26.25" customHeight="1" thickBot="1">
      <c r="B70" s="13"/>
      <c r="C70" s="5" t="s">
        <v>23</v>
      </c>
      <c r="D70" s="56" t="s">
        <v>34</v>
      </c>
      <c r="E70" s="19">
        <v>50</v>
      </c>
      <c r="F70" s="21">
        <f>F71+F72+F74</f>
        <v>7.809</v>
      </c>
      <c r="G70" s="21">
        <f aca="true" t="shared" si="9" ref="G70:N70">G71+G72+G74</f>
        <v>6.783</v>
      </c>
      <c r="H70" s="21">
        <f t="shared" si="9"/>
        <v>4.75</v>
      </c>
      <c r="I70" s="21">
        <f>SUM(I71:I74)</f>
        <v>113.03</v>
      </c>
      <c r="J70" s="21">
        <f t="shared" si="9"/>
        <v>0.060500000000000005</v>
      </c>
      <c r="K70" s="21">
        <f t="shared" si="9"/>
        <v>0.27740000000000004</v>
      </c>
      <c r="L70" s="21">
        <f t="shared" si="9"/>
        <v>0.75</v>
      </c>
      <c r="M70" s="21">
        <f t="shared" si="9"/>
        <v>88.94000000000001</v>
      </c>
      <c r="N70" s="21">
        <f t="shared" si="9"/>
        <v>1.336</v>
      </c>
      <c r="O70" s="44" t="s">
        <v>63</v>
      </c>
    </row>
    <row r="71" spans="2:15" ht="26.25" customHeight="1" thickBot="1">
      <c r="B71" s="1"/>
      <c r="C71" s="3"/>
      <c r="D71" s="59" t="s">
        <v>21</v>
      </c>
      <c r="E71" s="12"/>
      <c r="F71" s="30">
        <v>6.1</v>
      </c>
      <c r="G71" s="30">
        <v>5.5</v>
      </c>
      <c r="H71" s="30">
        <v>0.33</v>
      </c>
      <c r="I71" s="30">
        <v>70.7</v>
      </c>
      <c r="J71" s="30">
        <v>0.033</v>
      </c>
      <c r="K71" s="30">
        <v>0.2</v>
      </c>
      <c r="L71" s="30"/>
      <c r="M71" s="30">
        <v>26.4</v>
      </c>
      <c r="N71" s="30">
        <v>1.2</v>
      </c>
      <c r="O71" s="14"/>
    </row>
    <row r="72" spans="2:15" ht="26.25" customHeight="1" thickBot="1">
      <c r="B72" s="1"/>
      <c r="C72" s="3"/>
      <c r="D72" s="59" t="s">
        <v>17</v>
      </c>
      <c r="E72" s="12"/>
      <c r="F72" s="27">
        <v>1.4</v>
      </c>
      <c r="G72" s="27">
        <v>1.25</v>
      </c>
      <c r="H72" s="27">
        <v>2.35</v>
      </c>
      <c r="I72" s="27">
        <v>5.34</v>
      </c>
      <c r="J72" s="27">
        <v>0.02</v>
      </c>
      <c r="K72" s="27">
        <v>0.075</v>
      </c>
      <c r="L72" s="27">
        <v>0.75</v>
      </c>
      <c r="M72" s="27">
        <v>62</v>
      </c>
      <c r="N72" s="27">
        <v>0.1</v>
      </c>
      <c r="O72" s="14"/>
    </row>
    <row r="73" spans="2:15" ht="26.25" customHeight="1" thickBot="1">
      <c r="B73" s="1"/>
      <c r="C73" s="3"/>
      <c r="D73" s="55" t="s">
        <v>49</v>
      </c>
      <c r="E73" s="8"/>
      <c r="F73" s="24"/>
      <c r="G73" s="24">
        <v>2.997</v>
      </c>
      <c r="H73" s="24"/>
      <c r="I73" s="24">
        <v>26.97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14"/>
    </row>
    <row r="74" spans="2:15" ht="26.25" customHeight="1" thickBot="1">
      <c r="B74" s="1"/>
      <c r="C74" s="3"/>
      <c r="D74" s="55" t="s">
        <v>20</v>
      </c>
      <c r="E74" s="8"/>
      <c r="F74" s="24">
        <v>0.309</v>
      </c>
      <c r="G74" s="24">
        <v>0.033</v>
      </c>
      <c r="H74" s="24">
        <v>2.07</v>
      </c>
      <c r="I74" s="24">
        <v>10.02</v>
      </c>
      <c r="J74" s="24">
        <v>0.0075</v>
      </c>
      <c r="K74" s="24">
        <v>0.0024</v>
      </c>
      <c r="L74" s="24"/>
      <c r="M74" s="24">
        <v>0.54</v>
      </c>
      <c r="N74" s="24">
        <v>0.036</v>
      </c>
      <c r="O74" s="14"/>
    </row>
    <row r="75" spans="2:15" ht="26.25" customHeight="1" thickBot="1">
      <c r="B75" s="13"/>
      <c r="C75" s="22"/>
      <c r="D75" s="54" t="s">
        <v>18</v>
      </c>
      <c r="E75" s="7">
        <v>10</v>
      </c>
      <c r="F75" s="21">
        <v>1.32</v>
      </c>
      <c r="G75" s="21">
        <v>0.24</v>
      </c>
      <c r="H75" s="21">
        <v>6.84</v>
      </c>
      <c r="I75" s="21">
        <v>18.1</v>
      </c>
      <c r="J75" s="21">
        <v>0.036</v>
      </c>
      <c r="K75" s="21">
        <v>0.016</v>
      </c>
      <c r="L75" s="21"/>
      <c r="M75" s="21">
        <v>7</v>
      </c>
      <c r="N75" s="21">
        <v>0.78</v>
      </c>
      <c r="O75" s="44" t="s">
        <v>59</v>
      </c>
    </row>
    <row r="76" spans="2:15" ht="26.25" customHeight="1" hidden="1" thickBot="1">
      <c r="B76" s="13"/>
      <c r="C76" s="6"/>
      <c r="D76" s="20"/>
      <c r="E76" s="33"/>
      <c r="F76" s="21"/>
      <c r="G76" s="21"/>
      <c r="H76" s="21"/>
      <c r="I76" s="21"/>
      <c r="J76" s="21"/>
      <c r="K76" s="21"/>
      <c r="L76" s="21"/>
      <c r="M76" s="21"/>
      <c r="N76" s="21"/>
      <c r="O76" s="44"/>
    </row>
    <row r="77" spans="2:15" ht="26.25" customHeight="1" thickBot="1">
      <c r="B77" s="9"/>
      <c r="C77" s="10"/>
      <c r="D77" s="2" t="s">
        <v>22</v>
      </c>
      <c r="E77" s="36"/>
      <c r="F77" s="26">
        <f aca="true" t="shared" si="10" ref="F77:N77">SUM(F75+F70)</f>
        <v>9.129</v>
      </c>
      <c r="G77" s="26">
        <f t="shared" si="10"/>
        <v>7.023000000000001</v>
      </c>
      <c r="H77" s="26">
        <f t="shared" si="10"/>
        <v>11.59</v>
      </c>
      <c r="I77" s="26">
        <f t="shared" si="10"/>
        <v>131.13</v>
      </c>
      <c r="J77" s="26">
        <f t="shared" si="10"/>
        <v>0.0965</v>
      </c>
      <c r="K77" s="26">
        <f t="shared" si="10"/>
        <v>0.29340000000000005</v>
      </c>
      <c r="L77" s="26">
        <f t="shared" si="10"/>
        <v>0.75</v>
      </c>
      <c r="M77" s="26">
        <f t="shared" si="10"/>
        <v>95.94000000000001</v>
      </c>
      <c r="N77" s="26">
        <f t="shared" si="10"/>
        <v>2.116</v>
      </c>
      <c r="O77" s="26"/>
    </row>
  </sheetData>
  <sheetProtection/>
  <mergeCells count="19">
    <mergeCell ref="F64:H68"/>
    <mergeCell ref="I64:I68"/>
    <mergeCell ref="J64:L68"/>
    <mergeCell ref="M64:N68"/>
    <mergeCell ref="O64:O68"/>
    <mergeCell ref="M3:N7"/>
    <mergeCell ref="O3:O7"/>
    <mergeCell ref="B64:B68"/>
    <mergeCell ref="C64:C68"/>
    <mergeCell ref="D64:D68"/>
    <mergeCell ref="E64:E68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2023-09-11T09:58:40Z</dcterms:modified>
  <cp:category/>
  <cp:version/>
  <cp:contentType/>
  <cp:contentStatus/>
</cp:coreProperties>
</file>