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8 день" sheetId="1" r:id="rId1"/>
  </sheets>
  <definedNames>
    <definedName name="_xlnm.Print_Area" localSheetId="0">'18 день'!$A$1:$O$81</definedName>
  </definedNames>
  <calcPr fullCalcOnLoad="1"/>
</workbook>
</file>

<file path=xl/sharedStrings.xml><?xml version="1.0" encoding="utf-8"?>
<sst xmlns="http://schemas.openxmlformats.org/spreadsheetml/2006/main" count="111" uniqueCount="73">
  <si>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</si>
  <si>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</si>
  <si>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</si>
  <si>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</si>
  <si>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</si>
  <si>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</si>
  <si>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</si>
  <si>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</si>
  <si>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</si>
  <si>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</si>
  <si>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</si>
  <si>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</si>
  <si>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</si>
  <si>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</si>
  <si>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Какао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</si>
  <si>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</si>
  <si>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</si>
  <si>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</si>
  <si>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</si>
  <si>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</si>
  <si>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</si>
  <si>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</si>
  <si>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</si>
  <si>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</si>
  <si>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</si>
  <si>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</si>
  <si>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</si>
  <si>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</si>
  <si>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</si>
  <si>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</si>
  <si>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</si>
  <si>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</si>
  <si>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</si>
  <si>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</si>
  <si>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</si>
  <si>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</si>
  <si>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</si>
  <si>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</si>
  <si>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</si>
  <si>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Омлет</t>
  </si>
  <si>
    <t>Заварка</t>
  </si>
  <si>
    <t>Рис</t>
  </si>
  <si>
    <t>Пшено</t>
  </si>
  <si>
    <t>Компот из сухофруктов</t>
  </si>
  <si>
    <t>Сухофрукты</t>
  </si>
  <si>
    <t>Куры</t>
  </si>
  <si>
    <t>Компот из лимона</t>
  </si>
  <si>
    <t>Лимон</t>
  </si>
  <si>
    <t>Энергетическая ценность (ккал)</t>
  </si>
  <si>
    <t>Минеральные вещества, мг</t>
  </si>
  <si>
    <t>Соль</t>
  </si>
  <si>
    <t>18 день.</t>
  </si>
  <si>
    <t>Сельдь</t>
  </si>
  <si>
    <t>Зелёный горошек</t>
  </si>
  <si>
    <t>Солёный огурец</t>
  </si>
  <si>
    <t>Суп крестьянский на курином бульоне</t>
  </si>
  <si>
    <t>Кулеш рисовый молочный</t>
  </si>
  <si>
    <t>Лавровый лист</t>
  </si>
  <si>
    <t>Какао с молоком</t>
  </si>
  <si>
    <t>№ техн.  карты</t>
  </si>
  <si>
    <t>44</t>
  </si>
  <si>
    <t>41</t>
  </si>
  <si>
    <t>16</t>
  </si>
  <si>
    <t>38</t>
  </si>
  <si>
    <t>6</t>
  </si>
  <si>
    <t>37</t>
  </si>
  <si>
    <t>111</t>
  </si>
  <si>
    <t>78</t>
  </si>
  <si>
    <t>Винегрет</t>
  </si>
  <si>
    <t>Сельдь с луком и растительным маслом</t>
  </si>
  <si>
    <t>77</t>
  </si>
  <si>
    <t>Суфле из вермишели и мяса птицы</t>
  </si>
  <si>
    <t>128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</si>
</sst>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11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7" fillId="33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5" fillId="0" borderId="11" xfId="0" applyFont="1" applyBorder="1" applyAlignment="1">
      <alignment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5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C1">
      <selection activeCell="C3" sqref="C3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4.57421875" style="0" bestFit="1" customWidth="1"/>
    <col min="5" max="5" width="15.8515625" style="0" bestFit="1" customWidth="1"/>
    <col min="6" max="6" width="8.00390625" style="0" bestFit="1" customWidth="1"/>
    <col min="7" max="7" width="11.00390625" style="0" bestFit="1" customWidth="1"/>
    <col min="8" max="8" width="9.28125" style="0" bestFit="1" customWidth="1"/>
    <col min="9" max="9" width="18.140625" style="0" customWidth="1"/>
    <col min="10" max="11" width="6.7109375" style="0" bestFit="1" customWidth="1"/>
    <col min="12" max="12" width="9.421875" style="0" customWidth="1"/>
    <col min="13" max="13" width="9.28125" style="0" bestFit="1" customWidth="1"/>
    <col min="14" max="14" width="8.28125" style="0" customWidth="1"/>
    <col min="15" max="15" width="9.140625" style="48" bestFit="1" customWidth="1"/>
  </cols>
  <sheetData>
    <row r="1" spans="1:15" ht="24">
      <c r="A1" s="31"/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9.75" customHeight="1">
      <c r="A2" s="31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1"/>
    </row>
    <row r="3" spans="1:15" ht="15" thickBot="1">
      <c r="A3" s="31"/>
      <c r="B3" s="31"/>
      <c r="C3" s="89">
        <v>45196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1"/>
    </row>
    <row r="4" spans="1:15" ht="31.5" customHeight="1">
      <c r="A4" s="31"/>
      <c r="B4" s="63" t="s">
        <v>0</v>
      </c>
      <c r="C4" s="63" t="s">
        <v>32</v>
      </c>
      <c r="D4" s="63" t="s">
        <v>33</v>
      </c>
      <c r="E4" s="63" t="s">
        <v>29</v>
      </c>
      <c r="F4" s="66" t="s">
        <v>30</v>
      </c>
      <c r="G4" s="67"/>
      <c r="H4" s="68"/>
      <c r="I4" s="63" t="s">
        <v>48</v>
      </c>
      <c r="J4" s="66" t="s">
        <v>31</v>
      </c>
      <c r="K4" s="67"/>
      <c r="L4" s="68"/>
      <c r="M4" s="66" t="s">
        <v>49</v>
      </c>
      <c r="N4" s="68"/>
      <c r="O4" s="83" t="s">
        <v>59</v>
      </c>
    </row>
    <row r="5" spans="1:15" ht="15" customHeight="1">
      <c r="A5" s="31"/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1:15" ht="15" customHeight="1">
      <c r="A6" s="31"/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1:15" ht="15" customHeight="1">
      <c r="A7" s="31"/>
      <c r="B7" s="64"/>
      <c r="C7" s="64"/>
      <c r="D7" s="64"/>
      <c r="E7" s="64"/>
      <c r="F7" s="69"/>
      <c r="G7" s="70"/>
      <c r="H7" s="71"/>
      <c r="I7" s="64"/>
      <c r="J7" s="69"/>
      <c r="K7" s="70"/>
      <c r="L7" s="71"/>
      <c r="M7" s="69"/>
      <c r="N7" s="71"/>
      <c r="O7" s="84"/>
    </row>
    <row r="8" spans="1:15" ht="15" customHeight="1" thickBot="1">
      <c r="A8" s="31"/>
      <c r="B8" s="65"/>
      <c r="C8" s="65"/>
      <c r="D8" s="65"/>
      <c r="E8" s="65"/>
      <c r="F8" s="72"/>
      <c r="G8" s="73"/>
      <c r="H8" s="74"/>
      <c r="I8" s="65"/>
      <c r="J8" s="72"/>
      <c r="K8" s="73"/>
      <c r="L8" s="74"/>
      <c r="M8" s="72"/>
      <c r="N8" s="74"/>
      <c r="O8" s="85"/>
    </row>
    <row r="9" spans="1:15" ht="15.75" thickBot="1">
      <c r="A9" s="31"/>
      <c r="B9" s="36"/>
      <c r="C9" s="37"/>
      <c r="D9" s="37"/>
      <c r="E9" s="37"/>
      <c r="F9" s="37" t="s">
        <v>2</v>
      </c>
      <c r="G9" s="37" t="s">
        <v>3</v>
      </c>
      <c r="H9" s="37" t="s">
        <v>4</v>
      </c>
      <c r="I9" s="37"/>
      <c r="J9" s="37" t="s">
        <v>5</v>
      </c>
      <c r="K9" s="37" t="s">
        <v>6</v>
      </c>
      <c r="L9" s="37" t="s">
        <v>7</v>
      </c>
      <c r="M9" s="37" t="s">
        <v>8</v>
      </c>
      <c r="N9" s="37" t="s">
        <v>9</v>
      </c>
      <c r="O9" s="45"/>
    </row>
    <row r="10" spans="1:15" s="11" customFormat="1" ht="24" customHeight="1" thickBot="1">
      <c r="A10" s="32"/>
      <c r="B10" s="14"/>
      <c r="C10" s="5" t="s">
        <v>10</v>
      </c>
      <c r="D10" s="55" t="s">
        <v>56</v>
      </c>
      <c r="E10" s="21">
        <v>200</v>
      </c>
      <c r="F10" s="29">
        <f>F11+F12+F13+F14</f>
        <v>5.425000000000001</v>
      </c>
      <c r="G10" s="29">
        <f aca="true" t="shared" si="0" ref="G10:N10">G11+G12+G13+G14</f>
        <v>8.31</v>
      </c>
      <c r="H10" s="29">
        <f t="shared" si="0"/>
        <v>33.989999999999995</v>
      </c>
      <c r="I10" s="29">
        <f t="shared" si="0"/>
        <v>244.53000000000003</v>
      </c>
      <c r="J10" s="29">
        <f t="shared" si="0"/>
        <v>0.0595</v>
      </c>
      <c r="K10" s="29">
        <f t="shared" si="0"/>
        <v>0.20600000000000002</v>
      </c>
      <c r="L10" s="29">
        <f t="shared" si="0"/>
        <v>1.95</v>
      </c>
      <c r="M10" s="29">
        <f t="shared" si="0"/>
        <v>163.99999999999997</v>
      </c>
      <c r="N10" s="29">
        <f t="shared" si="0"/>
        <v>0.525</v>
      </c>
      <c r="O10" s="46">
        <v>45</v>
      </c>
    </row>
    <row r="11" spans="1:15" ht="24" customHeight="1" thickBot="1">
      <c r="A11" s="31"/>
      <c r="B11" s="1"/>
      <c r="C11" s="3"/>
      <c r="D11" s="54" t="s">
        <v>41</v>
      </c>
      <c r="E11" s="62"/>
      <c r="F11" s="25">
        <v>1.75</v>
      </c>
      <c r="G11" s="25">
        <v>0.25</v>
      </c>
      <c r="H11" s="25">
        <v>17.85</v>
      </c>
      <c r="I11" s="25">
        <v>91.08</v>
      </c>
      <c r="J11" s="25"/>
      <c r="K11" s="25">
        <v>0.005</v>
      </c>
      <c r="L11" s="25"/>
      <c r="M11" s="25">
        <v>2</v>
      </c>
      <c r="N11" s="25">
        <v>0.225</v>
      </c>
      <c r="O11" s="15"/>
    </row>
    <row r="12" spans="1:15" ht="24" customHeight="1" thickBot="1">
      <c r="A12" s="31"/>
      <c r="B12" s="19"/>
      <c r="C12" s="20"/>
      <c r="D12" s="54" t="s">
        <v>22</v>
      </c>
      <c r="E12" s="12"/>
      <c r="F12" s="28">
        <v>3.64</v>
      </c>
      <c r="G12" s="28">
        <v>4.16</v>
      </c>
      <c r="H12" s="28">
        <v>6.11</v>
      </c>
      <c r="I12" s="28">
        <v>80.1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5"/>
    </row>
    <row r="13" spans="1:15" ht="24" customHeight="1" thickBot="1">
      <c r="A13" s="31"/>
      <c r="B13" s="19"/>
      <c r="C13" s="20"/>
      <c r="D13" s="54" t="s">
        <v>13</v>
      </c>
      <c r="E13" s="62"/>
      <c r="F13" s="25"/>
      <c r="G13" s="25"/>
      <c r="H13" s="25">
        <v>9.98</v>
      </c>
      <c r="I13" s="25">
        <v>37.9</v>
      </c>
      <c r="J13" s="25"/>
      <c r="K13" s="25"/>
      <c r="L13" s="25"/>
      <c r="M13" s="25">
        <v>0.2</v>
      </c>
      <c r="N13" s="25">
        <v>0.03</v>
      </c>
      <c r="O13" s="15"/>
    </row>
    <row r="14" spans="1:15" s="4" customFormat="1" ht="24" customHeight="1" thickBot="1">
      <c r="A14" s="31"/>
      <c r="B14" s="24"/>
      <c r="C14" s="18"/>
      <c r="D14" s="54" t="s">
        <v>12</v>
      </c>
      <c r="E14" s="62"/>
      <c r="F14" s="25">
        <v>0.035</v>
      </c>
      <c r="G14" s="25">
        <v>3.9</v>
      </c>
      <c r="H14" s="25">
        <v>0.05</v>
      </c>
      <c r="I14" s="25">
        <v>35.45</v>
      </c>
      <c r="J14" s="25">
        <v>0.0075</v>
      </c>
      <c r="K14" s="25">
        <v>0.006</v>
      </c>
      <c r="L14" s="25"/>
      <c r="M14" s="25">
        <v>0.6</v>
      </c>
      <c r="N14" s="25">
        <v>0.01</v>
      </c>
      <c r="O14" s="15"/>
    </row>
    <row r="15" spans="1:15" s="4" customFormat="1" ht="24" customHeight="1" thickBot="1">
      <c r="A15" s="31"/>
      <c r="B15" s="14"/>
      <c r="C15" s="6"/>
      <c r="D15" s="53" t="s">
        <v>58</v>
      </c>
      <c r="E15" s="7">
        <v>200</v>
      </c>
      <c r="F15" s="22">
        <f>F16+F18</f>
        <v>0</v>
      </c>
      <c r="G15" s="22">
        <f aca="true" t="shared" si="1" ref="G15:N15">G16+G18</f>
        <v>0</v>
      </c>
      <c r="H15" s="22">
        <f t="shared" si="1"/>
        <v>14.97</v>
      </c>
      <c r="I15" s="22">
        <f>SUM(I16:I18)</f>
        <v>103.25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0.3</v>
      </c>
      <c r="N15" s="22">
        <f t="shared" si="1"/>
        <v>0.045</v>
      </c>
      <c r="O15" s="42">
        <v>15</v>
      </c>
    </row>
    <row r="16" spans="1:15" ht="24" customHeight="1" thickBot="1">
      <c r="A16" s="31"/>
      <c r="B16" s="19"/>
      <c r="C16" s="20"/>
      <c r="D16" s="54" t="s">
        <v>14</v>
      </c>
      <c r="E16" s="37"/>
      <c r="F16" s="26"/>
      <c r="G16" s="26"/>
      <c r="H16" s="26"/>
      <c r="I16" s="26"/>
      <c r="J16" s="25"/>
      <c r="K16" s="25"/>
      <c r="L16" s="25"/>
      <c r="M16" s="25"/>
      <c r="N16" s="25"/>
      <c r="O16" s="15"/>
    </row>
    <row r="17" spans="1:15" ht="24" customHeight="1" thickBot="1">
      <c r="A17" s="31"/>
      <c r="B17" s="19"/>
      <c r="C17" s="20"/>
      <c r="D17" s="54" t="s">
        <v>22</v>
      </c>
      <c r="E17" s="38"/>
      <c r="F17" s="25">
        <v>2.24</v>
      </c>
      <c r="G17" s="25">
        <v>2.56</v>
      </c>
      <c r="H17" s="25">
        <v>3.76</v>
      </c>
      <c r="I17" s="25">
        <v>46.4</v>
      </c>
      <c r="J17" s="25">
        <v>0.032</v>
      </c>
      <c r="K17" s="25">
        <v>0.12</v>
      </c>
      <c r="L17" s="25">
        <v>1.2</v>
      </c>
      <c r="M17" s="25">
        <v>99.2</v>
      </c>
      <c r="N17" s="25">
        <v>0.16</v>
      </c>
      <c r="O17" s="15"/>
    </row>
    <row r="18" spans="1:15" ht="24" customHeight="1" thickBot="1">
      <c r="A18" s="31"/>
      <c r="B18" s="19"/>
      <c r="C18" s="20"/>
      <c r="D18" s="54" t="s">
        <v>13</v>
      </c>
      <c r="E18" s="8"/>
      <c r="F18" s="25"/>
      <c r="G18" s="25"/>
      <c r="H18" s="25">
        <v>14.97</v>
      </c>
      <c r="I18" s="25">
        <v>56.85</v>
      </c>
      <c r="J18" s="25"/>
      <c r="K18" s="25"/>
      <c r="L18" s="25"/>
      <c r="M18" s="25">
        <v>0.3</v>
      </c>
      <c r="N18" s="25">
        <v>0.045</v>
      </c>
      <c r="O18" s="15"/>
    </row>
    <row r="19" spans="1:15" ht="24" customHeight="1" thickBot="1">
      <c r="A19" s="31"/>
      <c r="B19" s="14"/>
      <c r="C19" s="23"/>
      <c r="D19" s="53" t="s">
        <v>15</v>
      </c>
      <c r="E19" s="7">
        <v>37</v>
      </c>
      <c r="F19" s="22">
        <f>F20+F21</f>
        <v>2.359</v>
      </c>
      <c r="G19" s="22">
        <f aca="true" t="shared" si="2" ref="G19:N19">G20+G21</f>
        <v>55.5</v>
      </c>
      <c r="H19" s="22">
        <f t="shared" si="2"/>
        <v>15.01</v>
      </c>
      <c r="I19" s="22">
        <f t="shared" si="2"/>
        <v>128.23</v>
      </c>
      <c r="J19" s="22">
        <f t="shared" si="2"/>
        <v>0.366</v>
      </c>
      <c r="K19" s="22">
        <f t="shared" si="2"/>
        <v>0.093</v>
      </c>
      <c r="L19" s="22">
        <f t="shared" si="2"/>
        <v>0</v>
      </c>
      <c r="M19" s="22">
        <f t="shared" si="2"/>
        <v>14.4</v>
      </c>
      <c r="N19" s="22">
        <f t="shared" si="2"/>
        <v>0.734</v>
      </c>
      <c r="O19" s="42" t="s">
        <v>60</v>
      </c>
    </row>
    <row r="20" spans="1:15" s="4" customFormat="1" ht="24" customHeight="1" thickBot="1">
      <c r="A20" s="31"/>
      <c r="B20" s="24"/>
      <c r="C20" s="18"/>
      <c r="D20" s="54" t="s">
        <v>16</v>
      </c>
      <c r="E20" s="8"/>
      <c r="F20" s="25">
        <v>2.31</v>
      </c>
      <c r="G20" s="25">
        <v>0.9</v>
      </c>
      <c r="H20" s="25">
        <v>14.94</v>
      </c>
      <c r="I20" s="25">
        <v>78.6</v>
      </c>
      <c r="J20" s="25">
        <v>0.261</v>
      </c>
      <c r="K20" s="25">
        <v>0.009</v>
      </c>
      <c r="L20" s="25"/>
      <c r="M20" s="25">
        <v>6</v>
      </c>
      <c r="N20" s="25">
        <v>0.594</v>
      </c>
      <c r="O20" s="15"/>
    </row>
    <row r="21" spans="1:15" ht="24" customHeight="1" thickBot="1">
      <c r="A21" s="31"/>
      <c r="B21" s="19"/>
      <c r="C21" s="20"/>
      <c r="D21" s="54" t="s">
        <v>12</v>
      </c>
      <c r="E21" s="8"/>
      <c r="F21" s="25">
        <v>0.049</v>
      </c>
      <c r="G21" s="25">
        <v>54.6</v>
      </c>
      <c r="H21" s="25">
        <v>0.07</v>
      </c>
      <c r="I21" s="25">
        <v>49.63</v>
      </c>
      <c r="J21" s="25">
        <v>0.105</v>
      </c>
      <c r="K21" s="25">
        <v>0.084</v>
      </c>
      <c r="L21" s="25"/>
      <c r="M21" s="25">
        <v>8.4</v>
      </c>
      <c r="N21" s="25">
        <v>0.14</v>
      </c>
      <c r="O21" s="15"/>
    </row>
    <row r="22" spans="1:15" ht="24" customHeight="1" hidden="1" thickBot="1">
      <c r="A22" s="31"/>
      <c r="B22" s="1"/>
      <c r="C22" s="3"/>
      <c r="D22" s="54"/>
      <c r="E22" s="8"/>
      <c r="F22" s="25"/>
      <c r="G22" s="25"/>
      <c r="H22" s="25"/>
      <c r="I22" s="25"/>
      <c r="J22" s="25"/>
      <c r="K22" s="25"/>
      <c r="L22" s="25"/>
      <c r="M22" s="25"/>
      <c r="N22" s="25"/>
      <c r="O22" s="15"/>
    </row>
    <row r="23" spans="1:15" s="4" customFormat="1" ht="24" customHeight="1" thickBot="1">
      <c r="A23" s="31"/>
      <c r="B23" s="14"/>
      <c r="C23" s="5" t="s">
        <v>17</v>
      </c>
      <c r="D23" s="55" t="s">
        <v>43</v>
      </c>
      <c r="E23" s="21">
        <v>100</v>
      </c>
      <c r="F23" s="29">
        <f>F24+F25</f>
        <v>0.176</v>
      </c>
      <c r="G23" s="29">
        <f aca="true" t="shared" si="3" ref="G23:N23">G24+G25</f>
        <v>0.008</v>
      </c>
      <c r="H23" s="29">
        <f t="shared" si="3"/>
        <v>14.7</v>
      </c>
      <c r="I23" s="29">
        <f t="shared" si="3"/>
        <v>60.62</v>
      </c>
      <c r="J23" s="29">
        <f t="shared" si="3"/>
        <v>0.056</v>
      </c>
      <c r="K23" s="29">
        <f t="shared" si="3"/>
        <v>0.4</v>
      </c>
      <c r="L23" s="29">
        <f t="shared" si="3"/>
        <v>0.248</v>
      </c>
      <c r="M23" s="29">
        <f t="shared" si="3"/>
        <v>1.16</v>
      </c>
      <c r="N23" s="29">
        <f t="shared" si="3"/>
        <v>2.03</v>
      </c>
      <c r="O23" s="46" t="s">
        <v>65</v>
      </c>
    </row>
    <row r="24" spans="1:15" s="4" customFormat="1" ht="24" customHeight="1" thickBot="1">
      <c r="A24" s="31"/>
      <c r="B24" s="24"/>
      <c r="C24" s="17"/>
      <c r="D24" s="54" t="s">
        <v>44</v>
      </c>
      <c r="E24" s="8"/>
      <c r="F24" s="25">
        <v>0.176</v>
      </c>
      <c r="G24" s="25">
        <v>0.008</v>
      </c>
      <c r="H24" s="25">
        <v>4.72</v>
      </c>
      <c r="I24" s="25">
        <v>22.72</v>
      </c>
      <c r="J24" s="25">
        <v>0.056</v>
      </c>
      <c r="K24" s="25">
        <v>0.4</v>
      </c>
      <c r="L24" s="25">
        <v>0.248</v>
      </c>
      <c r="M24" s="25">
        <v>0.96</v>
      </c>
      <c r="N24" s="25">
        <v>2</v>
      </c>
      <c r="O24" s="15"/>
    </row>
    <row r="25" spans="1:15" s="4" customFormat="1" ht="24" customHeight="1" thickBot="1">
      <c r="A25" s="31"/>
      <c r="B25" s="24"/>
      <c r="C25" s="17"/>
      <c r="D25" s="54" t="s">
        <v>13</v>
      </c>
      <c r="E25" s="8"/>
      <c r="F25" s="25"/>
      <c r="G25" s="25"/>
      <c r="H25" s="25">
        <v>9.98</v>
      </c>
      <c r="I25" s="25">
        <v>37.9</v>
      </c>
      <c r="J25" s="25"/>
      <c r="K25" s="25"/>
      <c r="L25" s="25"/>
      <c r="M25" s="25">
        <v>0.2</v>
      </c>
      <c r="N25" s="25">
        <v>0.03</v>
      </c>
      <c r="O25" s="15"/>
    </row>
    <row r="26" spans="1:15" s="40" customFormat="1" ht="0.75" customHeight="1" hidden="1" thickBot="1">
      <c r="A26" s="50"/>
      <c r="B26" s="51"/>
      <c r="C26" s="52"/>
      <c r="D26" s="56"/>
      <c r="E26" s="7"/>
      <c r="F26" s="22"/>
      <c r="G26" s="22"/>
      <c r="H26" s="22"/>
      <c r="I26" s="22"/>
      <c r="J26" s="22"/>
      <c r="K26" s="22"/>
      <c r="L26" s="22"/>
      <c r="M26" s="22"/>
      <c r="N26" s="22"/>
      <c r="O26" s="42"/>
    </row>
    <row r="27" spans="1:15" s="4" customFormat="1" ht="36.75" customHeight="1" thickBot="1">
      <c r="A27" s="31"/>
      <c r="B27" s="14"/>
      <c r="C27" s="5" t="s">
        <v>18</v>
      </c>
      <c r="D27" s="55" t="s">
        <v>55</v>
      </c>
      <c r="E27" s="21">
        <v>250</v>
      </c>
      <c r="F27" s="29">
        <f aca="true" t="shared" si="4" ref="F27:N27">F28+F29+F30+F31+F32+F33+F36</f>
        <v>7.646</v>
      </c>
      <c r="G27" s="29">
        <f t="shared" si="4"/>
        <v>9.052999999999999</v>
      </c>
      <c r="H27" s="29">
        <f t="shared" si="4"/>
        <v>16.762999999999998</v>
      </c>
      <c r="I27" s="29">
        <f>SUM(I28:I36)</f>
        <v>195.66000000000003</v>
      </c>
      <c r="J27" s="29">
        <f t="shared" si="4"/>
        <v>0.050499999999999996</v>
      </c>
      <c r="K27" s="29">
        <f t="shared" si="4"/>
        <v>0.1728</v>
      </c>
      <c r="L27" s="29">
        <f>L28+L29+L30+L31+L32+L33+L36</f>
        <v>24.161</v>
      </c>
      <c r="M27" s="29">
        <f t="shared" si="4"/>
        <v>62.27000000000001</v>
      </c>
      <c r="N27" s="29">
        <f t="shared" si="4"/>
        <v>1.433</v>
      </c>
      <c r="O27" s="46" t="s">
        <v>66</v>
      </c>
    </row>
    <row r="28" spans="1:15" ht="24.75" customHeight="1" thickBot="1">
      <c r="A28" s="31"/>
      <c r="B28" s="19"/>
      <c r="C28" s="20"/>
      <c r="D28" s="54" t="s">
        <v>45</v>
      </c>
      <c r="E28" s="59"/>
      <c r="F28" s="58">
        <v>4.368</v>
      </c>
      <c r="G28" s="58">
        <v>4.416</v>
      </c>
      <c r="H28" s="58">
        <v>0.168</v>
      </c>
      <c r="I28" s="58">
        <v>57.84</v>
      </c>
      <c r="J28" s="58">
        <v>0.019</v>
      </c>
      <c r="K28" s="58">
        <v>0.036</v>
      </c>
      <c r="L28" s="58">
        <v>0</v>
      </c>
      <c r="M28" s="58">
        <v>4.08</v>
      </c>
      <c r="N28" s="58">
        <v>0.384</v>
      </c>
      <c r="O28" s="15"/>
    </row>
    <row r="29" spans="1:15" ht="24.75" customHeight="1" thickBot="1">
      <c r="A29" s="31"/>
      <c r="B29" s="19"/>
      <c r="C29" s="20"/>
      <c r="D29" s="54" t="s">
        <v>21</v>
      </c>
      <c r="E29" s="37"/>
      <c r="F29" s="25">
        <v>0.72</v>
      </c>
      <c r="G29" s="25">
        <v>0.04</v>
      </c>
      <c r="H29" s="25">
        <v>1.88</v>
      </c>
      <c r="I29" s="25">
        <v>10.8</v>
      </c>
      <c r="J29" s="25"/>
      <c r="K29" s="25">
        <v>0.016</v>
      </c>
      <c r="L29" s="25">
        <v>24</v>
      </c>
      <c r="M29" s="25">
        <v>19.2</v>
      </c>
      <c r="N29" s="25">
        <v>0.24</v>
      </c>
      <c r="O29" s="15"/>
    </row>
    <row r="30" spans="1:15" s="4" customFormat="1" ht="24.75" customHeight="1" thickBot="1">
      <c r="A30" s="31"/>
      <c r="B30" s="24"/>
      <c r="C30" s="18"/>
      <c r="D30" s="54" t="s">
        <v>42</v>
      </c>
      <c r="E30" s="8"/>
      <c r="F30" s="25">
        <v>2.415</v>
      </c>
      <c r="G30" s="25">
        <v>0.693</v>
      </c>
      <c r="H30" s="25">
        <v>13.965</v>
      </c>
      <c r="I30" s="25">
        <v>73.08</v>
      </c>
      <c r="J30" s="25"/>
      <c r="K30" s="25">
        <v>0.084</v>
      </c>
      <c r="L30" s="25"/>
      <c r="M30" s="25">
        <v>5.67</v>
      </c>
      <c r="N30" s="25">
        <v>0.507</v>
      </c>
      <c r="O30" s="15"/>
    </row>
    <row r="31" spans="1:15" ht="24.75" customHeight="1" thickBot="1">
      <c r="A31" s="31"/>
      <c r="B31" s="19"/>
      <c r="C31" s="20"/>
      <c r="D31" s="54" t="s">
        <v>37</v>
      </c>
      <c r="E31" s="8"/>
      <c r="F31" s="25">
        <v>0.056</v>
      </c>
      <c r="G31" s="25"/>
      <c r="H31" s="25">
        <v>0.364</v>
      </c>
      <c r="I31" s="25">
        <v>1.64</v>
      </c>
      <c r="J31" s="25">
        <v>0</v>
      </c>
      <c r="K31" s="25">
        <v>0.028</v>
      </c>
      <c r="L31" s="25">
        <v>0.001</v>
      </c>
      <c r="M31" s="25">
        <v>1.24</v>
      </c>
      <c r="N31" s="25">
        <v>0.032</v>
      </c>
      <c r="O31" s="15"/>
    </row>
    <row r="32" spans="1:15" ht="24.75" customHeight="1" thickBot="1">
      <c r="A32" s="31"/>
      <c r="B32" s="19"/>
      <c r="C32" s="20"/>
      <c r="D32" s="54" t="s">
        <v>35</v>
      </c>
      <c r="E32" s="8"/>
      <c r="F32" s="25">
        <v>0.052</v>
      </c>
      <c r="G32" s="25">
        <v>0.004</v>
      </c>
      <c r="H32" s="25">
        <v>0.336</v>
      </c>
      <c r="I32" s="25">
        <v>1.36</v>
      </c>
      <c r="J32" s="25">
        <v>0.024</v>
      </c>
      <c r="K32" s="25">
        <v>0.0028</v>
      </c>
      <c r="L32" s="25">
        <v>0.16</v>
      </c>
      <c r="M32" s="25">
        <v>2.04</v>
      </c>
      <c r="N32" s="25">
        <v>0.028</v>
      </c>
      <c r="O32" s="15"/>
    </row>
    <row r="33" spans="1:15" ht="24.75" customHeight="1" thickBot="1">
      <c r="A33" s="31"/>
      <c r="B33" s="19"/>
      <c r="C33" s="20"/>
      <c r="D33" s="54" t="s">
        <v>12</v>
      </c>
      <c r="E33" s="61"/>
      <c r="F33" s="25">
        <v>0.035</v>
      </c>
      <c r="G33" s="25">
        <v>3.9</v>
      </c>
      <c r="H33" s="25">
        <v>0.05</v>
      </c>
      <c r="I33" s="25">
        <v>35.45</v>
      </c>
      <c r="J33" s="25">
        <v>0.0075</v>
      </c>
      <c r="K33" s="25">
        <v>0.006</v>
      </c>
      <c r="L33" s="25"/>
      <c r="M33" s="25">
        <v>0.6</v>
      </c>
      <c r="N33" s="25">
        <v>0.01</v>
      </c>
      <c r="O33" s="15"/>
    </row>
    <row r="34" spans="1:15" ht="24.75" customHeight="1" thickBot="1">
      <c r="A34" s="31"/>
      <c r="B34" s="19"/>
      <c r="C34" s="20"/>
      <c r="D34" s="54" t="s">
        <v>38</v>
      </c>
      <c r="E34" s="8"/>
      <c r="F34" s="25">
        <v>0.168</v>
      </c>
      <c r="G34" s="25">
        <v>1.2</v>
      </c>
      <c r="H34" s="25">
        <v>0.192</v>
      </c>
      <c r="I34" s="25">
        <v>12.36</v>
      </c>
      <c r="J34" s="25"/>
      <c r="K34" s="25">
        <v>0.0007</v>
      </c>
      <c r="L34" s="25"/>
      <c r="M34" s="25">
        <v>5.16</v>
      </c>
      <c r="N34" s="25">
        <v>0.018</v>
      </c>
      <c r="O34" s="15"/>
    </row>
    <row r="35" spans="1:15" ht="24.75" customHeight="1" thickBot="1">
      <c r="A35" s="31"/>
      <c r="B35" s="19"/>
      <c r="C35" s="20"/>
      <c r="D35" s="54" t="s">
        <v>57</v>
      </c>
      <c r="E35" s="8"/>
      <c r="F35" s="25">
        <v>0.076</v>
      </c>
      <c r="G35" s="25">
        <v>0.084</v>
      </c>
      <c r="H35" s="25">
        <v>0.487</v>
      </c>
      <c r="I35" s="25">
        <v>3.13</v>
      </c>
      <c r="J35" s="25"/>
      <c r="K35" s="25">
        <v>0.004</v>
      </c>
      <c r="L35" s="25">
        <v>0.465</v>
      </c>
      <c r="M35" s="25">
        <v>8.34</v>
      </c>
      <c r="N35" s="25">
        <v>0.43</v>
      </c>
      <c r="O35" s="15"/>
    </row>
    <row r="36" spans="1:15" ht="24.75" customHeight="1" thickBot="1">
      <c r="A36" s="31"/>
      <c r="B36" s="19"/>
      <c r="C36" s="20"/>
      <c r="D36" s="54" t="s">
        <v>50</v>
      </c>
      <c r="E36" s="37"/>
      <c r="F36" s="26"/>
      <c r="G36" s="26"/>
      <c r="H36" s="26"/>
      <c r="I36" s="26"/>
      <c r="J36" s="26"/>
      <c r="K36" s="26"/>
      <c r="L36" s="26"/>
      <c r="M36" s="25">
        <v>29.44</v>
      </c>
      <c r="N36" s="25">
        <v>0.232</v>
      </c>
      <c r="O36" s="43"/>
    </row>
    <row r="37" spans="1:15" ht="36.75" customHeight="1" thickBot="1">
      <c r="A37" s="31"/>
      <c r="B37" s="14"/>
      <c r="C37" s="23"/>
      <c r="D37" s="53" t="s">
        <v>71</v>
      </c>
      <c r="E37" s="7">
        <v>160</v>
      </c>
      <c r="F37" s="22">
        <f>F38+F39+F40+F41+F42</f>
        <v>24.741</v>
      </c>
      <c r="G37" s="22">
        <f aca="true" t="shared" si="5" ref="G37:N37">G38+G39+G40+G41+G42</f>
        <v>25.49</v>
      </c>
      <c r="H37" s="22">
        <f t="shared" si="5"/>
        <v>22.875999999999998</v>
      </c>
      <c r="I37" s="22">
        <f t="shared" si="5"/>
        <v>421.51000000000005</v>
      </c>
      <c r="J37" s="22">
        <f t="shared" si="5"/>
        <v>5.884099999999999</v>
      </c>
      <c r="K37" s="22">
        <f t="shared" si="5"/>
        <v>0.3942</v>
      </c>
      <c r="L37" s="22">
        <f t="shared" si="5"/>
        <v>0.45</v>
      </c>
      <c r="M37" s="22">
        <f t="shared" si="5"/>
        <v>83.50000000000001</v>
      </c>
      <c r="N37" s="22">
        <f t="shared" si="5"/>
        <v>3.024</v>
      </c>
      <c r="O37" s="42" t="s">
        <v>72</v>
      </c>
    </row>
    <row r="38" spans="1:15" ht="27" customHeight="1" thickBot="1">
      <c r="A38" s="31"/>
      <c r="B38" s="19"/>
      <c r="C38" s="20"/>
      <c r="D38" s="54" t="s">
        <v>45</v>
      </c>
      <c r="E38" s="8"/>
      <c r="F38" s="25">
        <v>14.56</v>
      </c>
      <c r="G38" s="25">
        <v>14.72</v>
      </c>
      <c r="H38" s="25">
        <v>0.56</v>
      </c>
      <c r="I38" s="25">
        <v>192.8</v>
      </c>
      <c r="J38" s="25">
        <v>5.6</v>
      </c>
      <c r="K38" s="25">
        <v>0.12</v>
      </c>
      <c r="L38" s="25"/>
      <c r="M38" s="25">
        <v>13.6</v>
      </c>
      <c r="N38" s="25">
        <v>1.28</v>
      </c>
      <c r="O38" s="15"/>
    </row>
    <row r="39" spans="1:15" ht="27" customHeight="1" thickBot="1">
      <c r="A39" s="31"/>
      <c r="B39" s="19"/>
      <c r="C39" s="20"/>
      <c r="D39" s="54" t="s">
        <v>22</v>
      </c>
      <c r="E39" s="8"/>
      <c r="F39" s="25">
        <v>0.84</v>
      </c>
      <c r="G39" s="25">
        <v>0.96</v>
      </c>
      <c r="H39" s="25">
        <v>1.41</v>
      </c>
      <c r="I39" s="25">
        <v>17.4</v>
      </c>
      <c r="J39" s="25">
        <v>0.012</v>
      </c>
      <c r="K39" s="25">
        <v>0.045</v>
      </c>
      <c r="L39" s="25">
        <v>0.45</v>
      </c>
      <c r="M39" s="25">
        <v>37.2</v>
      </c>
      <c r="N39" s="25">
        <v>0.06</v>
      </c>
      <c r="O39" s="15"/>
    </row>
    <row r="40" spans="1:15" ht="27" customHeight="1" thickBot="1">
      <c r="A40" s="31"/>
      <c r="B40" s="19"/>
      <c r="C40" s="20"/>
      <c r="D40" s="54" t="s">
        <v>12</v>
      </c>
      <c r="E40" s="61"/>
      <c r="F40" s="25">
        <v>0.035</v>
      </c>
      <c r="G40" s="25">
        <v>3.9</v>
      </c>
      <c r="H40" s="25">
        <v>0.05</v>
      </c>
      <c r="I40" s="25">
        <v>35.45</v>
      </c>
      <c r="J40" s="25">
        <v>0.0075</v>
      </c>
      <c r="K40" s="25">
        <v>0.006</v>
      </c>
      <c r="L40" s="25"/>
      <c r="M40" s="25">
        <v>0.6</v>
      </c>
      <c r="N40" s="25">
        <v>0.01</v>
      </c>
      <c r="O40" s="15"/>
    </row>
    <row r="41" spans="1:15" s="4" customFormat="1" ht="27" customHeight="1" thickBot="1">
      <c r="A41" s="31"/>
      <c r="B41" s="24"/>
      <c r="C41" s="18"/>
      <c r="D41" s="54" t="s">
        <v>26</v>
      </c>
      <c r="E41" s="37"/>
      <c r="F41" s="25">
        <v>6.096</v>
      </c>
      <c r="G41" s="25">
        <v>5.52</v>
      </c>
      <c r="H41" s="25">
        <v>0.336</v>
      </c>
      <c r="I41" s="25">
        <v>75.36</v>
      </c>
      <c r="J41" s="25">
        <v>0.0336</v>
      </c>
      <c r="K41" s="25">
        <v>0.2112</v>
      </c>
      <c r="L41" s="25"/>
      <c r="M41" s="25">
        <v>26.4</v>
      </c>
      <c r="N41" s="25">
        <v>1.2</v>
      </c>
      <c r="O41" s="15"/>
    </row>
    <row r="42" spans="1:15" ht="27" customHeight="1" thickBot="1">
      <c r="A42" s="31"/>
      <c r="B42" s="19"/>
      <c r="C42" s="20"/>
      <c r="D42" s="54" t="s">
        <v>11</v>
      </c>
      <c r="E42" s="37"/>
      <c r="F42" s="25">
        <v>3.21</v>
      </c>
      <c r="G42" s="25">
        <v>0.39</v>
      </c>
      <c r="H42" s="25">
        <v>20.52</v>
      </c>
      <c r="I42" s="25">
        <v>100.5</v>
      </c>
      <c r="J42" s="25">
        <v>0.231</v>
      </c>
      <c r="K42" s="25">
        <v>0.012</v>
      </c>
      <c r="L42" s="25"/>
      <c r="M42" s="25">
        <v>5.7</v>
      </c>
      <c r="N42" s="25">
        <v>0.474</v>
      </c>
      <c r="O42" s="15"/>
    </row>
    <row r="43" spans="1:15" s="4" customFormat="1" ht="27" customHeight="1" thickBot="1">
      <c r="A43" s="31"/>
      <c r="B43" s="14"/>
      <c r="C43" s="6"/>
      <c r="D43" s="53" t="s">
        <v>46</v>
      </c>
      <c r="E43" s="7">
        <v>200</v>
      </c>
      <c r="F43" s="22">
        <f>F44+F45</f>
        <v>0.063</v>
      </c>
      <c r="G43" s="22">
        <f aca="true" t="shared" si="6" ref="G43:N43">G44+G45</f>
        <v>0.007</v>
      </c>
      <c r="H43" s="22">
        <f t="shared" si="6"/>
        <v>15.180000000000001</v>
      </c>
      <c r="I43" s="22">
        <f t="shared" si="6"/>
        <v>59.510000000000005</v>
      </c>
      <c r="J43" s="22">
        <f t="shared" si="6"/>
        <v>0</v>
      </c>
      <c r="K43" s="22">
        <f t="shared" si="6"/>
        <v>2.1</v>
      </c>
      <c r="L43" s="22">
        <f t="shared" si="6"/>
        <v>3.5</v>
      </c>
      <c r="M43" s="22">
        <f t="shared" si="6"/>
        <v>0.3</v>
      </c>
      <c r="N43" s="22">
        <f t="shared" si="6"/>
        <v>0.04</v>
      </c>
      <c r="O43" s="42" t="s">
        <v>64</v>
      </c>
    </row>
    <row r="44" spans="1:15" ht="27" customHeight="1" thickBot="1">
      <c r="A44" s="31"/>
      <c r="B44" s="19"/>
      <c r="C44" s="20"/>
      <c r="D44" s="54" t="s">
        <v>47</v>
      </c>
      <c r="E44" s="8"/>
      <c r="F44" s="25">
        <v>0.063</v>
      </c>
      <c r="G44" s="25">
        <v>0.007</v>
      </c>
      <c r="H44" s="25">
        <v>0.21</v>
      </c>
      <c r="I44" s="25">
        <v>2.66</v>
      </c>
      <c r="J44" s="25"/>
      <c r="K44" s="25">
        <v>2.1</v>
      </c>
      <c r="L44" s="25">
        <v>3.5</v>
      </c>
      <c r="M44" s="25"/>
      <c r="N44" s="25"/>
      <c r="O44" s="15"/>
    </row>
    <row r="45" spans="1:15" ht="27" customHeight="1" thickBot="1">
      <c r="A45" s="31"/>
      <c r="B45" s="19"/>
      <c r="C45" s="20"/>
      <c r="D45" s="54" t="s">
        <v>13</v>
      </c>
      <c r="E45" s="37"/>
      <c r="F45" s="26"/>
      <c r="G45" s="26"/>
      <c r="H45" s="25">
        <v>14.97</v>
      </c>
      <c r="I45" s="25">
        <v>56.85</v>
      </c>
      <c r="J45" s="25"/>
      <c r="K45" s="25"/>
      <c r="L45" s="25"/>
      <c r="M45" s="25">
        <v>0.3</v>
      </c>
      <c r="N45" s="25">
        <v>0.04</v>
      </c>
      <c r="O45" s="15"/>
    </row>
    <row r="46" spans="1:15" s="4" customFormat="1" ht="27" customHeight="1" thickBot="1">
      <c r="A46" s="31"/>
      <c r="B46" s="14"/>
      <c r="C46" s="6"/>
      <c r="D46" s="53" t="s">
        <v>23</v>
      </c>
      <c r="E46" s="7">
        <v>40</v>
      </c>
      <c r="F46" s="22">
        <v>2.64</v>
      </c>
      <c r="G46" s="22">
        <v>0.48</v>
      </c>
      <c r="H46" s="22">
        <v>13.68</v>
      </c>
      <c r="I46" s="22">
        <v>72.4</v>
      </c>
      <c r="J46" s="22">
        <v>0.072</v>
      </c>
      <c r="K46" s="22">
        <v>0.032</v>
      </c>
      <c r="L46" s="22"/>
      <c r="M46" s="22">
        <v>14</v>
      </c>
      <c r="N46" s="22">
        <v>1.56</v>
      </c>
      <c r="O46" s="42" t="s">
        <v>61</v>
      </c>
    </row>
    <row r="47" spans="1:15" s="4" customFormat="1" ht="27" customHeight="1" thickBot="1">
      <c r="A47" s="31"/>
      <c r="B47" s="14"/>
      <c r="C47" s="5" t="s">
        <v>24</v>
      </c>
      <c r="D47" s="55" t="s">
        <v>68</v>
      </c>
      <c r="E47" s="21">
        <v>80</v>
      </c>
      <c r="F47" s="29">
        <f>F48+F49+F50+F51+F52+F53+F54</f>
        <v>1.3870999999999998</v>
      </c>
      <c r="G47" s="29">
        <f aca="true" t="shared" si="7" ref="G47:N47">G48+G49+G50+G51+G52+G53+G54</f>
        <v>5.162999999999999</v>
      </c>
      <c r="H47" s="29">
        <f t="shared" si="7"/>
        <v>9.660200000000003</v>
      </c>
      <c r="I47" s="29">
        <f t="shared" si="7"/>
        <v>87.92</v>
      </c>
      <c r="J47" s="29">
        <f t="shared" si="7"/>
        <v>0.0852</v>
      </c>
      <c r="K47" s="29">
        <f t="shared" si="7"/>
        <v>0.07</v>
      </c>
      <c r="L47" s="29">
        <f t="shared" si="7"/>
        <v>1.151</v>
      </c>
      <c r="M47" s="29">
        <f t="shared" si="7"/>
        <v>32.199999999999996</v>
      </c>
      <c r="N47" s="29">
        <f t="shared" si="7"/>
        <v>1.5480000000000003</v>
      </c>
      <c r="O47" s="46" t="s">
        <v>67</v>
      </c>
    </row>
    <row r="48" spans="1:15" s="39" customFormat="1" ht="27" customHeight="1" thickBot="1">
      <c r="A48" s="33"/>
      <c r="B48" s="19"/>
      <c r="C48" s="47"/>
      <c r="D48" s="54" t="s">
        <v>36</v>
      </c>
      <c r="E48" s="8"/>
      <c r="F48" s="25">
        <v>0.6</v>
      </c>
      <c r="G48" s="25">
        <v>0.12</v>
      </c>
      <c r="H48" s="25">
        <v>5.34</v>
      </c>
      <c r="I48" s="25">
        <v>24</v>
      </c>
      <c r="J48" s="25">
        <v>0.036</v>
      </c>
      <c r="K48" s="25">
        <v>0.021</v>
      </c>
      <c r="L48" s="25"/>
      <c r="M48" s="25">
        <v>3</v>
      </c>
      <c r="N48" s="25">
        <v>0.27</v>
      </c>
      <c r="O48" s="15"/>
    </row>
    <row r="49" spans="1:15" s="39" customFormat="1" ht="27" customHeight="1" thickBot="1">
      <c r="A49" s="33"/>
      <c r="B49" s="19"/>
      <c r="C49" s="47"/>
      <c r="D49" s="54" t="s">
        <v>20</v>
      </c>
      <c r="E49" s="8"/>
      <c r="F49" s="25"/>
      <c r="G49" s="25">
        <v>4.995</v>
      </c>
      <c r="H49" s="25"/>
      <c r="I49" s="25">
        <v>44.95</v>
      </c>
      <c r="J49" s="25"/>
      <c r="K49" s="25"/>
      <c r="L49" s="25"/>
      <c r="M49" s="25"/>
      <c r="N49" s="25"/>
      <c r="O49" s="15"/>
    </row>
    <row r="50" spans="1:15" s="39" customFormat="1" ht="27" customHeight="1" thickBot="1">
      <c r="A50" s="33"/>
      <c r="B50" s="19"/>
      <c r="C50" s="47"/>
      <c r="D50" s="54" t="s">
        <v>19</v>
      </c>
      <c r="E50" s="49"/>
      <c r="F50" s="25">
        <v>0.36</v>
      </c>
      <c r="G50" s="25">
        <v>0.024</v>
      </c>
      <c r="H50" s="25">
        <v>2.4</v>
      </c>
      <c r="I50" s="25">
        <v>10.08</v>
      </c>
      <c r="J50" s="25"/>
      <c r="K50" s="25">
        <v>0.0096</v>
      </c>
      <c r="L50" s="25"/>
      <c r="M50" s="25">
        <v>20.88</v>
      </c>
      <c r="N50" s="25">
        <v>0.336</v>
      </c>
      <c r="O50" s="15"/>
    </row>
    <row r="51" spans="1:15" s="39" customFormat="1" ht="27" customHeight="1" thickBot="1">
      <c r="A51" s="33"/>
      <c r="B51" s="19"/>
      <c r="C51" s="47"/>
      <c r="D51" s="54" t="s">
        <v>37</v>
      </c>
      <c r="E51" s="49"/>
      <c r="F51" s="25">
        <v>0.056</v>
      </c>
      <c r="G51" s="25"/>
      <c r="H51" s="25">
        <v>0.364</v>
      </c>
      <c r="I51" s="25">
        <v>1.64</v>
      </c>
      <c r="J51" s="25">
        <v>0</v>
      </c>
      <c r="K51" s="25">
        <v>0.028</v>
      </c>
      <c r="L51" s="25">
        <v>0.001</v>
      </c>
      <c r="M51" s="25">
        <v>1.24</v>
      </c>
      <c r="N51" s="25">
        <v>0.032</v>
      </c>
      <c r="O51" s="15"/>
    </row>
    <row r="52" spans="1:15" s="39" customFormat="1" ht="27" customHeight="1" thickBot="1">
      <c r="A52" s="33"/>
      <c r="B52" s="19"/>
      <c r="C52" s="47"/>
      <c r="D52" s="54" t="s">
        <v>35</v>
      </c>
      <c r="E52" s="49"/>
      <c r="F52" s="25">
        <v>0.156</v>
      </c>
      <c r="G52" s="25">
        <v>0.012</v>
      </c>
      <c r="H52" s="25">
        <v>1.008</v>
      </c>
      <c r="I52" s="25">
        <v>4.08</v>
      </c>
      <c r="J52" s="25">
        <v>0.0072</v>
      </c>
      <c r="K52" s="25">
        <v>0.0084</v>
      </c>
      <c r="L52" s="25">
        <v>0.48</v>
      </c>
      <c r="M52" s="25">
        <v>6.12</v>
      </c>
      <c r="N52" s="25">
        <v>0.84</v>
      </c>
      <c r="O52" s="15"/>
    </row>
    <row r="53" spans="1:15" s="39" customFormat="1" ht="27" customHeight="1" thickBot="1">
      <c r="A53" s="33"/>
      <c r="B53" s="19"/>
      <c r="C53" s="47"/>
      <c r="D53" s="54" t="s">
        <v>53</v>
      </c>
      <c r="E53" s="49"/>
      <c r="F53" s="25">
        <v>0.192</v>
      </c>
      <c r="G53" s="25">
        <v>0.012</v>
      </c>
      <c r="H53" s="25">
        <v>0.39</v>
      </c>
      <c r="I53" s="25">
        <v>2.4</v>
      </c>
      <c r="J53" s="25">
        <v>0.042</v>
      </c>
      <c r="K53" s="25">
        <v>0.003</v>
      </c>
      <c r="L53" s="25">
        <v>0.6</v>
      </c>
      <c r="M53" s="25">
        <v>0.96</v>
      </c>
      <c r="N53" s="25">
        <v>0.042</v>
      </c>
      <c r="O53" s="15"/>
    </row>
    <row r="54" spans="1:15" s="39" customFormat="1" ht="27" customHeight="1" thickBot="1">
      <c r="A54" s="33"/>
      <c r="B54" s="19"/>
      <c r="C54" s="47"/>
      <c r="D54" s="60" t="s">
        <v>54</v>
      </c>
      <c r="E54" s="49"/>
      <c r="F54" s="25">
        <v>0.0231</v>
      </c>
      <c r="G54" s="25"/>
      <c r="H54" s="25">
        <v>0.1582</v>
      </c>
      <c r="I54" s="25">
        <v>0.77</v>
      </c>
      <c r="J54" s="25"/>
      <c r="K54" s="25"/>
      <c r="L54" s="25">
        <v>0.07</v>
      </c>
      <c r="M54" s="25"/>
      <c r="N54" s="25">
        <v>0.028</v>
      </c>
      <c r="O54" s="15"/>
    </row>
    <row r="55" spans="1:15" s="40" customFormat="1" ht="35.25" customHeight="1" thickBot="1">
      <c r="A55" s="50"/>
      <c r="B55" s="14"/>
      <c r="C55" s="5"/>
      <c r="D55" s="53" t="s">
        <v>69</v>
      </c>
      <c r="E55" s="7">
        <v>36</v>
      </c>
      <c r="F55" s="22">
        <f>F56+F57+F58</f>
        <v>3.327</v>
      </c>
      <c r="G55" s="22">
        <f aca="true" t="shared" si="8" ref="G55:N55">G56+G57+G58</f>
        <v>7.897</v>
      </c>
      <c r="H55" s="22">
        <f t="shared" si="8"/>
        <v>0.5</v>
      </c>
      <c r="I55" s="22">
        <f t="shared" si="8"/>
        <v>104.2</v>
      </c>
      <c r="J55" s="22">
        <f t="shared" si="8"/>
        <v>0.039</v>
      </c>
      <c r="K55" s="22">
        <f t="shared" si="8"/>
        <v>0.0017</v>
      </c>
      <c r="L55" s="22">
        <f t="shared" si="8"/>
        <v>0.6</v>
      </c>
      <c r="M55" s="22">
        <f t="shared" si="8"/>
        <v>2</v>
      </c>
      <c r="N55" s="22">
        <f t="shared" si="8"/>
        <v>0.04</v>
      </c>
      <c r="O55" s="42" t="s">
        <v>70</v>
      </c>
    </row>
    <row r="56" spans="1:15" s="39" customFormat="1" ht="24" customHeight="1" thickBot="1">
      <c r="A56" s="33"/>
      <c r="B56" s="19"/>
      <c r="C56" s="47"/>
      <c r="D56" s="54" t="s">
        <v>52</v>
      </c>
      <c r="E56" s="62"/>
      <c r="F56" s="25">
        <v>3.247</v>
      </c>
      <c r="G56" s="25">
        <v>2.902</v>
      </c>
      <c r="H56" s="25"/>
      <c r="I56" s="25">
        <v>56.95</v>
      </c>
      <c r="J56" s="25">
        <v>0.034</v>
      </c>
      <c r="K56" s="25">
        <v>0.0017</v>
      </c>
      <c r="L56" s="25"/>
      <c r="M56" s="25"/>
      <c r="N56" s="25"/>
      <c r="O56" s="15"/>
    </row>
    <row r="57" spans="1:15" s="39" customFormat="1" ht="24" customHeight="1" thickBot="1">
      <c r="A57" s="33"/>
      <c r="B57" s="19"/>
      <c r="C57" s="47"/>
      <c r="D57" s="54" t="s">
        <v>37</v>
      </c>
      <c r="E57" s="62"/>
      <c r="F57" s="25">
        <v>0.08</v>
      </c>
      <c r="G57" s="25"/>
      <c r="H57" s="25">
        <v>0.5</v>
      </c>
      <c r="I57" s="25">
        <v>2.3</v>
      </c>
      <c r="J57" s="25">
        <v>0.005</v>
      </c>
      <c r="K57" s="25"/>
      <c r="L57" s="25">
        <v>0.6</v>
      </c>
      <c r="M57" s="25">
        <v>2</v>
      </c>
      <c r="N57" s="25">
        <v>0.04</v>
      </c>
      <c r="O57" s="15"/>
    </row>
    <row r="58" spans="1:15" s="39" customFormat="1" ht="24" customHeight="1" thickBot="1">
      <c r="A58" s="33"/>
      <c r="B58" s="19"/>
      <c r="C58" s="47"/>
      <c r="D58" s="54" t="s">
        <v>20</v>
      </c>
      <c r="E58" s="8"/>
      <c r="F58" s="25"/>
      <c r="G58" s="25">
        <v>4.995</v>
      </c>
      <c r="H58" s="25"/>
      <c r="I58" s="25">
        <v>44.95</v>
      </c>
      <c r="J58" s="25"/>
      <c r="K58" s="25"/>
      <c r="L58" s="25"/>
      <c r="M58" s="25"/>
      <c r="N58" s="25"/>
      <c r="O58" s="15"/>
    </row>
    <row r="59" spans="1:15" s="40" customFormat="1" ht="24" customHeight="1" thickBot="1">
      <c r="A59" s="50"/>
      <c r="B59" s="14"/>
      <c r="C59" s="5"/>
      <c r="D59" s="53" t="s">
        <v>23</v>
      </c>
      <c r="E59" s="7">
        <v>20</v>
      </c>
      <c r="F59" s="22">
        <v>1.32</v>
      </c>
      <c r="G59" s="22">
        <v>0.24</v>
      </c>
      <c r="H59" s="22">
        <v>6.84</v>
      </c>
      <c r="I59" s="22">
        <v>36.2</v>
      </c>
      <c r="J59" s="22">
        <v>0.036</v>
      </c>
      <c r="K59" s="22">
        <v>0.016</v>
      </c>
      <c r="L59" s="22"/>
      <c r="M59" s="22">
        <v>7</v>
      </c>
      <c r="N59" s="22">
        <v>6</v>
      </c>
      <c r="O59" s="42" t="s">
        <v>61</v>
      </c>
    </row>
    <row r="60" spans="1:15" ht="24" customHeight="1" thickBot="1">
      <c r="A60" s="31"/>
      <c r="B60" s="14"/>
      <c r="C60" s="23"/>
      <c r="D60" s="53" t="s">
        <v>34</v>
      </c>
      <c r="E60" s="7">
        <v>200</v>
      </c>
      <c r="F60" s="22">
        <f>F61+F62</f>
        <v>0</v>
      </c>
      <c r="G60" s="22">
        <f aca="true" t="shared" si="9" ref="G60:N60">G61+G62</f>
        <v>0</v>
      </c>
      <c r="H60" s="22">
        <f t="shared" si="9"/>
        <v>14.97</v>
      </c>
      <c r="I60" s="22">
        <f t="shared" si="9"/>
        <v>56.85</v>
      </c>
      <c r="J60" s="22">
        <f t="shared" si="9"/>
        <v>0</v>
      </c>
      <c r="K60" s="22">
        <f t="shared" si="9"/>
        <v>0</v>
      </c>
      <c r="L60" s="22">
        <f t="shared" si="9"/>
        <v>0</v>
      </c>
      <c r="M60" s="22">
        <f t="shared" si="9"/>
        <v>0.3</v>
      </c>
      <c r="N60" s="22">
        <f t="shared" si="9"/>
        <v>0.045</v>
      </c>
      <c r="O60" s="42" t="s">
        <v>62</v>
      </c>
    </row>
    <row r="61" spans="1:15" ht="24" customHeight="1" thickBot="1">
      <c r="A61" s="31"/>
      <c r="B61" s="19"/>
      <c r="C61" s="20"/>
      <c r="D61" s="54" t="s">
        <v>40</v>
      </c>
      <c r="E61" s="8"/>
      <c r="F61" s="25"/>
      <c r="G61" s="25"/>
      <c r="H61" s="25"/>
      <c r="I61" s="25"/>
      <c r="J61" s="25"/>
      <c r="K61" s="25"/>
      <c r="L61" s="25"/>
      <c r="M61" s="25"/>
      <c r="N61" s="25"/>
      <c r="O61" s="15"/>
    </row>
    <row r="62" spans="1:15" ht="24" customHeight="1" thickBot="1">
      <c r="A62" s="31"/>
      <c r="B62" s="19"/>
      <c r="C62" s="20"/>
      <c r="D62" s="54" t="s">
        <v>13</v>
      </c>
      <c r="E62" s="37"/>
      <c r="F62" s="25"/>
      <c r="G62" s="25"/>
      <c r="H62" s="25">
        <v>14.97</v>
      </c>
      <c r="I62" s="25">
        <v>56.85</v>
      </c>
      <c r="J62" s="25"/>
      <c r="K62" s="25"/>
      <c r="L62" s="25"/>
      <c r="M62" s="25">
        <v>0.3</v>
      </c>
      <c r="N62" s="25">
        <v>0.045</v>
      </c>
      <c r="O62" s="15"/>
    </row>
    <row r="63" spans="1:15" ht="23.25" customHeight="1" thickBot="1">
      <c r="A63" s="31"/>
      <c r="B63" s="9"/>
      <c r="C63" s="2"/>
      <c r="D63" s="2" t="s">
        <v>27</v>
      </c>
      <c r="E63" s="37"/>
      <c r="F63" s="26">
        <f aca="true" t="shared" si="10" ref="F63:N63">F60+F47+F46+F43+F37+F27+F23+F19+F15+F10+F55+F26+F59</f>
        <v>49.0841</v>
      </c>
      <c r="G63" s="26">
        <f>G60+I63+I63+G47+G46+G43+G37+G27+G23+G19+G15+G10+G55+G26+G59</f>
        <v>3253.9079999999994</v>
      </c>
      <c r="H63" s="26">
        <f t="shared" si="10"/>
        <v>179.1392</v>
      </c>
      <c r="I63" s="26">
        <f t="shared" si="10"/>
        <v>1570.88</v>
      </c>
      <c r="J63" s="26">
        <f t="shared" si="10"/>
        <v>6.648299999999999</v>
      </c>
      <c r="K63" s="26">
        <f t="shared" si="10"/>
        <v>3.4857</v>
      </c>
      <c r="L63" s="26">
        <f t="shared" si="10"/>
        <v>32.06</v>
      </c>
      <c r="M63" s="26">
        <f t="shared" si="10"/>
        <v>381.43</v>
      </c>
      <c r="N63" s="26">
        <f t="shared" si="10"/>
        <v>17.024</v>
      </c>
      <c r="O63" s="43"/>
    </row>
    <row r="64" spans="1:15" ht="15">
      <c r="A64" s="3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4"/>
    </row>
    <row r="65" spans="1:15" ht="15">
      <c r="A65" s="3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4"/>
    </row>
    <row r="66" spans="1:15" ht="15">
      <c r="A66" s="3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</row>
    <row r="67" spans="1:15" ht="15">
      <c r="A67" s="3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</row>
    <row r="68" spans="1:15" ht="15.75" thickBot="1">
      <c r="A68" s="3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</row>
    <row r="69" spans="1:15" ht="31.5" customHeight="1">
      <c r="A69" s="31"/>
      <c r="B69" s="63" t="s">
        <v>0</v>
      </c>
      <c r="C69" s="63" t="s">
        <v>32</v>
      </c>
      <c r="D69" s="63" t="s">
        <v>33</v>
      </c>
      <c r="E69" s="63" t="s">
        <v>29</v>
      </c>
      <c r="F69" s="66" t="s">
        <v>1</v>
      </c>
      <c r="G69" s="75"/>
      <c r="H69" s="76"/>
      <c r="I69" s="63" t="s">
        <v>48</v>
      </c>
      <c r="J69" s="66" t="s">
        <v>31</v>
      </c>
      <c r="K69" s="75"/>
      <c r="L69" s="76"/>
      <c r="M69" s="66" t="s">
        <v>49</v>
      </c>
      <c r="N69" s="76"/>
      <c r="O69" s="83" t="s">
        <v>59</v>
      </c>
    </row>
    <row r="70" spans="1:15" ht="15" customHeight="1">
      <c r="A70" s="31"/>
      <c r="B70" s="87"/>
      <c r="C70" s="87"/>
      <c r="D70" s="87"/>
      <c r="E70" s="64"/>
      <c r="F70" s="77"/>
      <c r="G70" s="78"/>
      <c r="H70" s="79"/>
      <c r="I70" s="64"/>
      <c r="J70" s="77"/>
      <c r="K70" s="78"/>
      <c r="L70" s="79"/>
      <c r="M70" s="77"/>
      <c r="N70" s="79"/>
      <c r="O70" s="84"/>
    </row>
    <row r="71" spans="1:15" ht="15" customHeight="1">
      <c r="A71" s="31"/>
      <c r="B71" s="87"/>
      <c r="C71" s="87"/>
      <c r="D71" s="87"/>
      <c r="E71" s="64"/>
      <c r="F71" s="77"/>
      <c r="G71" s="78"/>
      <c r="H71" s="79"/>
      <c r="I71" s="64"/>
      <c r="J71" s="77"/>
      <c r="K71" s="78"/>
      <c r="L71" s="79"/>
      <c r="M71" s="77"/>
      <c r="N71" s="79"/>
      <c r="O71" s="84"/>
    </row>
    <row r="72" spans="1:15" ht="15" customHeight="1">
      <c r="A72" s="31"/>
      <c r="B72" s="87"/>
      <c r="C72" s="87"/>
      <c r="D72" s="87"/>
      <c r="E72" s="64"/>
      <c r="F72" s="77"/>
      <c r="G72" s="78"/>
      <c r="H72" s="79"/>
      <c r="I72" s="64"/>
      <c r="J72" s="77"/>
      <c r="K72" s="78"/>
      <c r="L72" s="79"/>
      <c r="M72" s="77"/>
      <c r="N72" s="79"/>
      <c r="O72" s="84"/>
    </row>
    <row r="73" spans="1:15" ht="21.75" customHeight="1" thickBot="1">
      <c r="A73" s="31"/>
      <c r="B73" s="88"/>
      <c r="C73" s="88"/>
      <c r="D73" s="88"/>
      <c r="E73" s="65"/>
      <c r="F73" s="80"/>
      <c r="G73" s="81"/>
      <c r="H73" s="82"/>
      <c r="I73" s="65"/>
      <c r="J73" s="80"/>
      <c r="K73" s="81"/>
      <c r="L73" s="82"/>
      <c r="M73" s="80"/>
      <c r="N73" s="82"/>
      <c r="O73" s="85"/>
    </row>
    <row r="74" spans="1:15" ht="15.75" thickBot="1">
      <c r="A74" s="31"/>
      <c r="B74" s="36"/>
      <c r="C74" s="37"/>
      <c r="D74" s="37"/>
      <c r="E74" s="37"/>
      <c r="F74" s="37" t="s">
        <v>2</v>
      </c>
      <c r="G74" s="37" t="s">
        <v>3</v>
      </c>
      <c r="H74" s="37" t="s">
        <v>4</v>
      </c>
      <c r="I74" s="37"/>
      <c r="J74" s="37" t="s">
        <v>5</v>
      </c>
      <c r="K74" s="37" t="s">
        <v>6</v>
      </c>
      <c r="L74" s="37" t="s">
        <v>7</v>
      </c>
      <c r="M74" s="37" t="s">
        <v>8</v>
      </c>
      <c r="N74" s="37" t="s">
        <v>9</v>
      </c>
      <c r="O74" s="45"/>
    </row>
    <row r="75" spans="1:15" ht="21.75" customHeight="1" thickBot="1">
      <c r="A75" s="31"/>
      <c r="B75" s="14"/>
      <c r="C75" s="5" t="s">
        <v>28</v>
      </c>
      <c r="D75" s="55" t="s">
        <v>39</v>
      </c>
      <c r="E75" s="21">
        <v>50</v>
      </c>
      <c r="F75" s="22">
        <f aca="true" t="shared" si="11" ref="F75:N75">SUM(F76:F79)</f>
        <v>7.818</v>
      </c>
      <c r="G75" s="22">
        <f t="shared" si="11"/>
        <v>9.786</v>
      </c>
      <c r="H75" s="22">
        <f t="shared" si="11"/>
        <v>4.71</v>
      </c>
      <c r="I75" s="22">
        <f t="shared" si="11"/>
        <v>77.666</v>
      </c>
      <c r="J75" s="22">
        <f t="shared" si="11"/>
        <v>0.060000000000000005</v>
      </c>
      <c r="K75" s="22">
        <f t="shared" si="11"/>
        <v>0.277</v>
      </c>
      <c r="L75" s="22">
        <f t="shared" si="11"/>
        <v>0.75</v>
      </c>
      <c r="M75" s="22">
        <f t="shared" si="11"/>
        <v>88.94000000000001</v>
      </c>
      <c r="N75" s="22">
        <f t="shared" si="11"/>
        <v>1.336</v>
      </c>
      <c r="O75" s="42" t="s">
        <v>63</v>
      </c>
    </row>
    <row r="76" spans="1:15" ht="21.75" customHeight="1" thickBot="1">
      <c r="A76" s="31"/>
      <c r="B76" s="1"/>
      <c r="C76" s="3"/>
      <c r="D76" s="57" t="s">
        <v>26</v>
      </c>
      <c r="E76" s="13"/>
      <c r="F76" s="30">
        <v>6.1</v>
      </c>
      <c r="G76" s="30">
        <v>5.5</v>
      </c>
      <c r="H76" s="30">
        <v>0.33</v>
      </c>
      <c r="I76" s="30">
        <v>39.25</v>
      </c>
      <c r="J76" s="30">
        <v>0.033</v>
      </c>
      <c r="K76" s="30">
        <v>0.2</v>
      </c>
      <c r="L76" s="30"/>
      <c r="M76" s="30">
        <v>26.4</v>
      </c>
      <c r="N76" s="30">
        <v>1.2</v>
      </c>
      <c r="O76" s="15"/>
    </row>
    <row r="77" spans="1:15" ht="21.75" customHeight="1" thickBot="1">
      <c r="A77" s="31"/>
      <c r="B77" s="1"/>
      <c r="C77" s="3"/>
      <c r="D77" s="57" t="s">
        <v>22</v>
      </c>
      <c r="E77" s="13"/>
      <c r="F77" s="28">
        <v>1.4</v>
      </c>
      <c r="G77" s="28">
        <v>1.25</v>
      </c>
      <c r="H77" s="28">
        <v>2.35</v>
      </c>
      <c r="I77" s="28">
        <v>5.34</v>
      </c>
      <c r="J77" s="28">
        <v>0.02</v>
      </c>
      <c r="K77" s="28">
        <v>0.075</v>
      </c>
      <c r="L77" s="28">
        <v>0.75</v>
      </c>
      <c r="M77" s="28">
        <v>62</v>
      </c>
      <c r="N77" s="28">
        <v>0.1</v>
      </c>
      <c r="O77" s="15"/>
    </row>
    <row r="78" spans="1:15" ht="21.75" customHeight="1" thickBot="1">
      <c r="A78" s="31"/>
      <c r="B78" s="1"/>
      <c r="C78" s="3"/>
      <c r="D78" s="54" t="s">
        <v>20</v>
      </c>
      <c r="E78" s="34"/>
      <c r="F78" s="25"/>
      <c r="G78" s="25">
        <v>2.997</v>
      </c>
      <c r="H78" s="25"/>
      <c r="I78" s="25">
        <v>26.97</v>
      </c>
      <c r="J78" s="25"/>
      <c r="K78" s="25"/>
      <c r="L78" s="25"/>
      <c r="M78" s="25"/>
      <c r="N78" s="25"/>
      <c r="O78" s="15"/>
    </row>
    <row r="79" spans="1:15" ht="21.75" customHeight="1" thickBot="1">
      <c r="A79" s="31"/>
      <c r="B79" s="1"/>
      <c r="C79" s="3"/>
      <c r="D79" s="54" t="s">
        <v>25</v>
      </c>
      <c r="E79" s="13"/>
      <c r="F79" s="28">
        <v>0.318</v>
      </c>
      <c r="G79" s="28">
        <v>0.039</v>
      </c>
      <c r="H79" s="28">
        <v>2.03</v>
      </c>
      <c r="I79" s="28">
        <v>6.106</v>
      </c>
      <c r="J79" s="28">
        <v>0.007</v>
      </c>
      <c r="K79" s="28">
        <v>0.002</v>
      </c>
      <c r="L79" s="28"/>
      <c r="M79" s="28">
        <v>0.54</v>
      </c>
      <c r="N79" s="28">
        <v>0.036</v>
      </c>
      <c r="O79" s="15"/>
    </row>
    <row r="80" spans="1:15" ht="26.25" customHeight="1" thickBot="1">
      <c r="A80" s="31"/>
      <c r="B80" s="14"/>
      <c r="C80" s="23"/>
      <c r="D80" s="53" t="s">
        <v>23</v>
      </c>
      <c r="E80" s="7">
        <v>10</v>
      </c>
      <c r="F80" s="22">
        <v>1.32</v>
      </c>
      <c r="G80" s="22">
        <v>0.24</v>
      </c>
      <c r="H80" s="22">
        <v>6.84</v>
      </c>
      <c r="I80" s="22">
        <v>18.1</v>
      </c>
      <c r="J80" s="22">
        <v>0.036</v>
      </c>
      <c r="K80" s="22">
        <v>0.016</v>
      </c>
      <c r="L80" s="22"/>
      <c r="M80" s="22">
        <v>7</v>
      </c>
      <c r="N80" s="22">
        <v>0.78</v>
      </c>
      <c r="O80" s="42" t="s">
        <v>61</v>
      </c>
    </row>
    <row r="81" spans="1:15" ht="26.25" customHeight="1" thickBot="1">
      <c r="A81" s="31"/>
      <c r="B81" s="9"/>
      <c r="C81" s="10"/>
      <c r="D81" s="2" t="s">
        <v>27</v>
      </c>
      <c r="E81" s="37"/>
      <c r="F81" s="27">
        <f aca="true" t="shared" si="12" ref="F81:N81">+F80+F75</f>
        <v>9.138</v>
      </c>
      <c r="G81" s="27">
        <f t="shared" si="12"/>
        <v>10.026</v>
      </c>
      <c r="H81" s="27">
        <f t="shared" si="12"/>
        <v>11.55</v>
      </c>
      <c r="I81" s="27">
        <f t="shared" si="12"/>
        <v>95.76599999999999</v>
      </c>
      <c r="J81" s="27">
        <f t="shared" si="12"/>
        <v>0.096</v>
      </c>
      <c r="K81" s="27">
        <f t="shared" si="12"/>
        <v>0.29300000000000004</v>
      </c>
      <c r="L81" s="27">
        <f t="shared" si="12"/>
        <v>0.75</v>
      </c>
      <c r="M81" s="27">
        <f t="shared" si="12"/>
        <v>95.94000000000001</v>
      </c>
      <c r="N81" s="27">
        <f t="shared" si="12"/>
        <v>2.116</v>
      </c>
      <c r="O81" s="27"/>
    </row>
    <row r="82" spans="1:15" ht="15">
      <c r="A82" s="31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4"/>
    </row>
    <row r="83" spans="2:15" ht="1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4"/>
    </row>
    <row r="84" spans="2:15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4"/>
    </row>
  </sheetData>
  <sheetProtection/>
  <mergeCells count="19">
    <mergeCell ref="E4:E8"/>
    <mergeCell ref="F4:H8"/>
    <mergeCell ref="I4:I8"/>
    <mergeCell ref="J4:L8"/>
    <mergeCell ref="M4:N8"/>
    <mergeCell ref="M69:N73"/>
    <mergeCell ref="O69:O73"/>
    <mergeCell ref="O4:O8"/>
    <mergeCell ref="B1:O1"/>
    <mergeCell ref="B4:B8"/>
    <mergeCell ref="C4:C8"/>
    <mergeCell ref="D4:D8"/>
    <mergeCell ref="B69:B73"/>
    <mergeCell ref="C69:C73"/>
    <mergeCell ref="D69:D73"/>
    <mergeCell ref="E69:E73"/>
    <mergeCell ref="F69:H73"/>
    <mergeCell ref="I69:I73"/>
    <mergeCell ref="J69:L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2023-09-26T09:25:19Z</dcterms:modified>
  <cp:category/>
  <cp:version/>
  <cp:contentType/>
  <cp:contentStatus/>
</cp:coreProperties>
</file>